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ml.chartshapes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3.xml" ContentType="application/vnd.openxmlformats-officedocument.drawingml.chartshapes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8.xml" ContentType="application/vnd.openxmlformats-officedocument.drawingml.chartshapes+xml"/>
  <Override PartName="/xl/charts/chart25.xml" ContentType="application/vnd.openxmlformats-officedocument.drawingml.chart+xml"/>
  <Override PartName="/xl/theme/themeOverride25.xml" ContentType="application/vnd.openxmlformats-officedocument.themeOverride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theme/themeOverride26.xml" ContentType="application/vnd.openxmlformats-officedocument.themeOverride+xml"/>
  <Override PartName="/xl/drawings/drawing30.xml" ContentType="application/vnd.openxmlformats-officedocument.drawingml.chartshapes+xml"/>
  <Override PartName="/xl/charts/chart27.xml" ContentType="application/vnd.openxmlformats-officedocument.drawingml.chart+xml"/>
  <Override PartName="/xl/theme/themeOverride27.xml" ContentType="application/vnd.openxmlformats-officedocument.themeOverride+xml"/>
  <Override PartName="/xl/drawings/drawing31.xml" ContentType="application/vnd.openxmlformats-officedocument.drawingml.chartshapes+xml"/>
  <Override PartName="/xl/charts/chart28.xml" ContentType="application/vnd.openxmlformats-officedocument.drawingml.chart+xml"/>
  <Override PartName="/xl/theme/themeOverride28.xml" ContentType="application/vnd.openxmlformats-officedocument.themeOverride+xml"/>
  <Override PartName="/xl/drawings/drawing32.xml" ContentType="application/vnd.openxmlformats-officedocument.drawingml.chartshapes+xml"/>
  <Override PartName="/xl/charts/chart29.xml" ContentType="application/vnd.openxmlformats-officedocument.drawingml.chart+xml"/>
  <Override PartName="/xl/theme/themeOverride29.xml" ContentType="application/vnd.openxmlformats-officedocument.themeOverride+xml"/>
  <Override PartName="/xl/drawings/drawing33.xml" ContentType="application/vnd.openxmlformats-officedocument.drawingml.chartshapes+xml"/>
  <Override PartName="/xl/charts/chart30.xml" ContentType="application/vnd.openxmlformats-officedocument.drawingml.chart+xml"/>
  <Override PartName="/xl/theme/themeOverride30.xml" ContentType="application/vnd.openxmlformats-officedocument.themeOverrid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ANNEX_GEORGIA\3_POP_STRUCTURES\"/>
    </mc:Choice>
  </mc:AlternateContent>
  <bookViews>
    <workbookView xWindow="0" yWindow="0" windowWidth="23040" windowHeight="9390" activeTab="3"/>
  </bookViews>
  <sheets>
    <sheet name="Tbl_pop_tot" sheetId="1" r:id="rId1"/>
    <sheet name="Tbl_groupes" sheetId="2" r:id="rId2"/>
    <sheet name="Tbl_65&amp;85" sheetId="3" r:id="rId3"/>
    <sheet name="Tbl_δομικοι" sheetId="4" r:id="rId4"/>
    <sheet name="Graf_pop_tot 1" sheetId="27" r:id="rId5"/>
    <sheet name="Graf_groupes1" sheetId="28" r:id="rId6"/>
    <sheet name="Graf_65&amp;85_1" sheetId="29" r:id="rId7"/>
    <sheet name="Graf_δομικοι 1" sheetId="30" r:id="rId8"/>
  </sheets>
  <definedNames>
    <definedName name="_xlnm.Print_Area" localSheetId="6">'Graf_65&amp;85_1'!$N$2:$AN$42</definedName>
    <definedName name="_xlnm.Print_Area" localSheetId="5">Graf_groupes1!$W$159:$AN$197</definedName>
    <definedName name="_xlnm.Print_Area" localSheetId="4">'Graf_pop_tot 1'!$N$84:$AF$122</definedName>
    <definedName name="_xlnm.Print_Area" localSheetId="7">'Graf_δομικοι 1'!$N$127:$AE$166</definedName>
    <definedName name="_xlnm.Print_Area" localSheetId="2">'Tbl_65&amp;85'!$AA$2:$AJ$35</definedName>
    <definedName name="_xlnm.Print_Area" localSheetId="1">Tbl_groupes!$Y$122:$AH$178</definedName>
    <definedName name="_xlnm.Print_Area" localSheetId="0">Tbl_pop_tot!$AA$75:$AJ$107</definedName>
    <definedName name="_xlnm.Print_Area" localSheetId="3">Tbl_δομικοι!$Z$2:$AH$74</definedName>
  </definedNames>
  <calcPr calcId="152511"/>
</workbook>
</file>

<file path=xl/calcChain.xml><?xml version="1.0" encoding="utf-8"?>
<calcChain xmlns="http://schemas.openxmlformats.org/spreadsheetml/2006/main">
  <c r="Z69" i="2" l="1"/>
  <c r="Z9" i="2"/>
  <c r="K225" i="28" l="1"/>
  <c r="J225" i="28"/>
  <c r="I225" i="28"/>
  <c r="H225" i="28"/>
  <c r="G225" i="28"/>
  <c r="F225" i="28"/>
  <c r="E225" i="28"/>
  <c r="D225" i="28"/>
  <c r="K224" i="28"/>
  <c r="J224" i="28"/>
  <c r="I224" i="28"/>
  <c r="H224" i="28"/>
  <c r="G224" i="28"/>
  <c r="F224" i="28"/>
  <c r="E224" i="28"/>
  <c r="D224" i="28"/>
  <c r="K223" i="28"/>
  <c r="J223" i="28"/>
  <c r="I223" i="28"/>
  <c r="H223" i="28"/>
  <c r="G223" i="28"/>
  <c r="F223" i="28"/>
  <c r="E223" i="28"/>
  <c r="D223" i="28"/>
  <c r="K222" i="28"/>
  <c r="J222" i="28"/>
  <c r="I222" i="28"/>
  <c r="H222" i="28"/>
  <c r="G222" i="28"/>
  <c r="F222" i="28"/>
  <c r="E222" i="28"/>
  <c r="D222" i="28"/>
  <c r="K221" i="28"/>
  <c r="J221" i="28"/>
  <c r="I221" i="28"/>
  <c r="H221" i="28"/>
  <c r="G221" i="28"/>
  <c r="F221" i="28"/>
  <c r="E221" i="28"/>
  <c r="D221" i="28"/>
  <c r="K217" i="28"/>
  <c r="J217" i="28"/>
  <c r="I217" i="28"/>
  <c r="H217" i="28"/>
  <c r="G217" i="28"/>
  <c r="F217" i="28"/>
  <c r="E217" i="28"/>
  <c r="D217" i="28"/>
  <c r="K216" i="28"/>
  <c r="J216" i="28"/>
  <c r="I216" i="28"/>
  <c r="H216" i="28"/>
  <c r="G216" i="28"/>
  <c r="F216" i="28"/>
  <c r="E216" i="28"/>
  <c r="D216" i="28"/>
  <c r="K215" i="28"/>
  <c r="J215" i="28"/>
  <c r="I215" i="28"/>
  <c r="H215" i="28"/>
  <c r="G215" i="28"/>
  <c r="F215" i="28"/>
  <c r="E215" i="28"/>
  <c r="D215" i="28"/>
  <c r="K214" i="28"/>
  <c r="J214" i="28"/>
  <c r="I214" i="28"/>
  <c r="H214" i="28"/>
  <c r="G214" i="28"/>
  <c r="F214" i="28"/>
  <c r="E214" i="28"/>
  <c r="D214" i="28"/>
  <c r="K213" i="28"/>
  <c r="J213" i="28"/>
  <c r="I213" i="28"/>
  <c r="H213" i="28"/>
  <c r="G213" i="28"/>
  <c r="F213" i="28"/>
  <c r="E213" i="28"/>
  <c r="D213" i="28"/>
  <c r="K209" i="28"/>
  <c r="J209" i="28"/>
  <c r="I209" i="28"/>
  <c r="H209" i="28"/>
  <c r="G209" i="28"/>
  <c r="F209" i="28"/>
  <c r="E209" i="28"/>
  <c r="D209" i="28"/>
  <c r="K208" i="28"/>
  <c r="J208" i="28"/>
  <c r="I208" i="28"/>
  <c r="H208" i="28"/>
  <c r="G208" i="28"/>
  <c r="F208" i="28"/>
  <c r="E208" i="28"/>
  <c r="D208" i="28"/>
  <c r="K207" i="28"/>
  <c r="J207" i="28"/>
  <c r="I207" i="28"/>
  <c r="H207" i="28"/>
  <c r="G207" i="28"/>
  <c r="F207" i="28"/>
  <c r="E207" i="28"/>
  <c r="D207" i="28"/>
  <c r="K206" i="28"/>
  <c r="J206" i="28"/>
  <c r="I206" i="28"/>
  <c r="H206" i="28"/>
  <c r="G206" i="28"/>
  <c r="F206" i="28"/>
  <c r="E206" i="28"/>
  <c r="D206" i="28"/>
  <c r="K205" i="28"/>
  <c r="J205" i="28"/>
  <c r="I205" i="28"/>
  <c r="H205" i="28"/>
  <c r="G205" i="28"/>
  <c r="F205" i="28"/>
  <c r="E205" i="28"/>
  <c r="D205" i="28"/>
  <c r="K201" i="28"/>
  <c r="J201" i="28"/>
  <c r="I201" i="28"/>
  <c r="H201" i="28"/>
  <c r="G201" i="28"/>
  <c r="F201" i="28"/>
  <c r="E201" i="28"/>
  <c r="D201" i="28"/>
  <c r="K200" i="28"/>
  <c r="J200" i="28"/>
  <c r="I200" i="28"/>
  <c r="H200" i="28"/>
  <c r="G200" i="28"/>
  <c r="F200" i="28"/>
  <c r="E200" i="28"/>
  <c r="D200" i="28"/>
  <c r="K199" i="28"/>
  <c r="J199" i="28"/>
  <c r="I199" i="28"/>
  <c r="H199" i="28"/>
  <c r="G199" i="28"/>
  <c r="F199" i="28"/>
  <c r="E199" i="28"/>
  <c r="D199" i="28"/>
  <c r="K198" i="28"/>
  <c r="J198" i="28"/>
  <c r="I198" i="28"/>
  <c r="H198" i="28"/>
  <c r="G198" i="28"/>
  <c r="F198" i="28"/>
  <c r="E198" i="28"/>
  <c r="D198" i="28"/>
  <c r="K197" i="28"/>
  <c r="J197" i="28"/>
  <c r="I197" i="28"/>
  <c r="H197" i="28"/>
  <c r="G197" i="28"/>
  <c r="F197" i="28"/>
  <c r="E197" i="28"/>
  <c r="D197" i="28"/>
  <c r="K193" i="28"/>
  <c r="J193" i="28"/>
  <c r="I193" i="28"/>
  <c r="H193" i="28"/>
  <c r="G193" i="28"/>
  <c r="F193" i="28"/>
  <c r="E193" i="28"/>
  <c r="D193" i="28"/>
  <c r="K192" i="28"/>
  <c r="J192" i="28"/>
  <c r="I192" i="28"/>
  <c r="H192" i="28"/>
  <c r="G192" i="28"/>
  <c r="F192" i="28"/>
  <c r="E192" i="28"/>
  <c r="D192" i="28"/>
  <c r="K191" i="28"/>
  <c r="J191" i="28"/>
  <c r="I191" i="28"/>
  <c r="H191" i="28"/>
  <c r="G191" i="28"/>
  <c r="F191" i="28"/>
  <c r="E191" i="28"/>
  <c r="D191" i="28"/>
  <c r="K190" i="28"/>
  <c r="J190" i="28"/>
  <c r="I190" i="28"/>
  <c r="H190" i="28"/>
  <c r="G190" i="28"/>
  <c r="F190" i="28"/>
  <c r="E190" i="28"/>
  <c r="D190" i="28"/>
  <c r="K189" i="28"/>
  <c r="J189" i="28"/>
  <c r="I189" i="28"/>
  <c r="H189" i="28"/>
  <c r="G189" i="28"/>
  <c r="F189" i="28"/>
  <c r="E189" i="28"/>
  <c r="D189" i="28"/>
  <c r="K185" i="28"/>
  <c r="J185" i="28"/>
  <c r="I185" i="28"/>
  <c r="H185" i="28"/>
  <c r="G185" i="28"/>
  <c r="F185" i="28"/>
  <c r="E185" i="28"/>
  <c r="D185" i="28"/>
  <c r="K184" i="28"/>
  <c r="J184" i="28"/>
  <c r="I184" i="28"/>
  <c r="H184" i="28"/>
  <c r="G184" i="28"/>
  <c r="F184" i="28"/>
  <c r="E184" i="28"/>
  <c r="D184" i="28"/>
  <c r="K183" i="28"/>
  <c r="J183" i="28"/>
  <c r="I183" i="28"/>
  <c r="H183" i="28"/>
  <c r="G183" i="28"/>
  <c r="F183" i="28"/>
  <c r="E183" i="28"/>
  <c r="D183" i="28"/>
  <c r="K182" i="28"/>
  <c r="J182" i="28"/>
  <c r="I182" i="28"/>
  <c r="H182" i="28"/>
  <c r="G182" i="28"/>
  <c r="F182" i="28"/>
  <c r="E182" i="28"/>
  <c r="D182" i="28"/>
  <c r="K181" i="28"/>
  <c r="J181" i="28"/>
  <c r="I181" i="28"/>
  <c r="H181" i="28"/>
  <c r="G181" i="28"/>
  <c r="F181" i="28"/>
  <c r="E181" i="28"/>
  <c r="D181" i="28"/>
  <c r="K177" i="28"/>
  <c r="J177" i="28"/>
  <c r="I177" i="28"/>
  <c r="H177" i="28"/>
  <c r="G177" i="28"/>
  <c r="F177" i="28"/>
  <c r="E177" i="28"/>
  <c r="D177" i="28"/>
  <c r="K176" i="28"/>
  <c r="J176" i="28"/>
  <c r="I176" i="28"/>
  <c r="H176" i="28"/>
  <c r="G176" i="28"/>
  <c r="F176" i="28"/>
  <c r="E176" i="28"/>
  <c r="D176" i="28"/>
  <c r="K175" i="28"/>
  <c r="J175" i="28"/>
  <c r="I175" i="28"/>
  <c r="H175" i="28"/>
  <c r="G175" i="28"/>
  <c r="F175" i="28"/>
  <c r="E175" i="28"/>
  <c r="D175" i="28"/>
  <c r="K174" i="28"/>
  <c r="J174" i="28"/>
  <c r="I174" i="28"/>
  <c r="H174" i="28"/>
  <c r="G174" i="28"/>
  <c r="F174" i="28"/>
  <c r="E174" i="28"/>
  <c r="D174" i="28"/>
  <c r="K173" i="28"/>
  <c r="J173" i="28"/>
  <c r="I173" i="28"/>
  <c r="H173" i="28"/>
  <c r="G173" i="28"/>
  <c r="F173" i="28"/>
  <c r="E173" i="28"/>
  <c r="D173" i="28"/>
  <c r="K169" i="28"/>
  <c r="J169" i="28"/>
  <c r="I169" i="28"/>
  <c r="H169" i="28"/>
  <c r="G169" i="28"/>
  <c r="F169" i="28"/>
  <c r="E169" i="28"/>
  <c r="D169" i="28"/>
  <c r="K168" i="28"/>
  <c r="J168" i="28"/>
  <c r="I168" i="28"/>
  <c r="H168" i="28"/>
  <c r="G168" i="28"/>
  <c r="F168" i="28"/>
  <c r="E168" i="28"/>
  <c r="D168" i="28"/>
  <c r="K167" i="28"/>
  <c r="J167" i="28"/>
  <c r="I167" i="28"/>
  <c r="H167" i="28"/>
  <c r="G167" i="28"/>
  <c r="F167" i="28"/>
  <c r="E167" i="28"/>
  <c r="D167" i="28"/>
  <c r="K166" i="28"/>
  <c r="J166" i="28"/>
  <c r="I166" i="28"/>
  <c r="H166" i="28"/>
  <c r="G166" i="28"/>
  <c r="F166" i="28"/>
  <c r="E166" i="28"/>
  <c r="D166" i="28"/>
  <c r="K165" i="28"/>
  <c r="J165" i="28"/>
  <c r="I165" i="28"/>
  <c r="H165" i="28"/>
  <c r="G165" i="28"/>
  <c r="F165" i="28"/>
  <c r="E165" i="28"/>
  <c r="D165" i="28"/>
  <c r="D161" i="28"/>
  <c r="D160" i="28"/>
  <c r="D159" i="28"/>
  <c r="D158" i="28"/>
  <c r="D157" i="28"/>
  <c r="K149" i="28"/>
  <c r="J149" i="28"/>
  <c r="I149" i="28"/>
  <c r="H149" i="28"/>
  <c r="G149" i="28"/>
  <c r="F149" i="28"/>
  <c r="E149" i="28"/>
  <c r="K148" i="28"/>
  <c r="J148" i="28"/>
  <c r="I148" i="28"/>
  <c r="H148" i="28"/>
  <c r="G148" i="28"/>
  <c r="F148" i="28"/>
  <c r="E148" i="28"/>
  <c r="K147" i="28"/>
  <c r="J147" i="28"/>
  <c r="I147" i="28"/>
  <c r="H147" i="28"/>
  <c r="G147" i="28"/>
  <c r="F147" i="28"/>
  <c r="E147" i="28"/>
  <c r="K146" i="28"/>
  <c r="J146" i="28"/>
  <c r="I146" i="28"/>
  <c r="H146" i="28"/>
  <c r="G146" i="28"/>
  <c r="F146" i="28"/>
  <c r="E146" i="28"/>
  <c r="K145" i="28"/>
  <c r="J145" i="28"/>
  <c r="J150" i="28" s="1"/>
  <c r="I145" i="28"/>
  <c r="H145" i="28"/>
  <c r="G145" i="28"/>
  <c r="F145" i="28"/>
  <c r="F150" i="28" s="1"/>
  <c r="E145" i="28"/>
  <c r="K141" i="28"/>
  <c r="J141" i="28"/>
  <c r="I141" i="28"/>
  <c r="H141" i="28"/>
  <c r="G141" i="28"/>
  <c r="F141" i="28"/>
  <c r="E141" i="28"/>
  <c r="K140" i="28"/>
  <c r="J140" i="28"/>
  <c r="I140" i="28"/>
  <c r="H140" i="28"/>
  <c r="G140" i="28"/>
  <c r="F140" i="28"/>
  <c r="E140" i="28"/>
  <c r="K139" i="28"/>
  <c r="J139" i="28"/>
  <c r="I139" i="28"/>
  <c r="H139" i="28"/>
  <c r="G139" i="28"/>
  <c r="F139" i="28"/>
  <c r="E139" i="28"/>
  <c r="K138" i="28"/>
  <c r="J138" i="28"/>
  <c r="I138" i="28"/>
  <c r="H138" i="28"/>
  <c r="G138" i="28"/>
  <c r="F138" i="28"/>
  <c r="E138" i="28"/>
  <c r="K137" i="28"/>
  <c r="J137" i="28"/>
  <c r="I137" i="28"/>
  <c r="I142" i="28" s="1"/>
  <c r="H137" i="28"/>
  <c r="G137" i="28"/>
  <c r="F137" i="28"/>
  <c r="E137" i="28"/>
  <c r="E142" i="28" s="1"/>
  <c r="K133" i="28"/>
  <c r="J133" i="28"/>
  <c r="I133" i="28"/>
  <c r="H133" i="28"/>
  <c r="G133" i="28"/>
  <c r="F133" i="28"/>
  <c r="E133" i="28"/>
  <c r="K132" i="28"/>
  <c r="J132" i="28"/>
  <c r="I132" i="28"/>
  <c r="H132" i="28"/>
  <c r="G132" i="28"/>
  <c r="F132" i="28"/>
  <c r="E132" i="28"/>
  <c r="K131" i="28"/>
  <c r="J131" i="28"/>
  <c r="I131" i="28"/>
  <c r="H131" i="28"/>
  <c r="G131" i="28"/>
  <c r="F131" i="28"/>
  <c r="E131" i="28"/>
  <c r="K130" i="28"/>
  <c r="J130" i="28"/>
  <c r="I130" i="28"/>
  <c r="H130" i="28"/>
  <c r="G130" i="28"/>
  <c r="F130" i="28"/>
  <c r="E130" i="28"/>
  <c r="E134" i="28" s="1"/>
  <c r="K129" i="28"/>
  <c r="J129" i="28"/>
  <c r="I129" i="28"/>
  <c r="H129" i="28"/>
  <c r="H134" i="28" s="1"/>
  <c r="G129" i="28"/>
  <c r="F129" i="28"/>
  <c r="E129" i="28"/>
  <c r="K125" i="28"/>
  <c r="J125" i="28"/>
  <c r="I125" i="28"/>
  <c r="H125" i="28"/>
  <c r="G125" i="28"/>
  <c r="F125" i="28"/>
  <c r="E125" i="28"/>
  <c r="K124" i="28"/>
  <c r="J124" i="28"/>
  <c r="I124" i="28"/>
  <c r="H124" i="28"/>
  <c r="G124" i="28"/>
  <c r="F124" i="28"/>
  <c r="E124" i="28"/>
  <c r="K123" i="28"/>
  <c r="J123" i="28"/>
  <c r="I123" i="28"/>
  <c r="H123" i="28"/>
  <c r="G123" i="28"/>
  <c r="F123" i="28"/>
  <c r="E123" i="28"/>
  <c r="K122" i="28"/>
  <c r="J122" i="28"/>
  <c r="I122" i="28"/>
  <c r="H122" i="28"/>
  <c r="G122" i="28"/>
  <c r="F122" i="28"/>
  <c r="E122" i="28"/>
  <c r="K121" i="28"/>
  <c r="K126" i="28" s="1"/>
  <c r="J121" i="28"/>
  <c r="I121" i="28"/>
  <c r="H121" i="28"/>
  <c r="G121" i="28"/>
  <c r="G126" i="28" s="1"/>
  <c r="F121" i="28"/>
  <c r="E121" i="28"/>
  <c r="K117" i="28"/>
  <c r="J117" i="28"/>
  <c r="I117" i="28"/>
  <c r="H117" i="28"/>
  <c r="G117" i="28"/>
  <c r="F117" i="28"/>
  <c r="E117" i="28"/>
  <c r="K116" i="28"/>
  <c r="J116" i="28"/>
  <c r="I116" i="28"/>
  <c r="H116" i="28"/>
  <c r="G116" i="28"/>
  <c r="F116" i="28"/>
  <c r="E116" i="28"/>
  <c r="K115" i="28"/>
  <c r="J115" i="28"/>
  <c r="I115" i="28"/>
  <c r="H115" i="28"/>
  <c r="G115" i="28"/>
  <c r="F115" i="28"/>
  <c r="E115" i="28"/>
  <c r="K114" i="28"/>
  <c r="J114" i="28"/>
  <c r="I114" i="28"/>
  <c r="H114" i="28"/>
  <c r="G114" i="28"/>
  <c r="F114" i="28"/>
  <c r="E114" i="28"/>
  <c r="K113" i="28"/>
  <c r="J113" i="28"/>
  <c r="J118" i="28" s="1"/>
  <c r="I113" i="28"/>
  <c r="H113" i="28"/>
  <c r="G113" i="28"/>
  <c r="F113" i="28"/>
  <c r="F118" i="28" s="1"/>
  <c r="E113" i="28"/>
  <c r="K109" i="28"/>
  <c r="J109" i="28"/>
  <c r="I109" i="28"/>
  <c r="H109" i="28"/>
  <c r="G109" i="28"/>
  <c r="F109" i="28"/>
  <c r="E109" i="28"/>
  <c r="K108" i="28"/>
  <c r="J108" i="28"/>
  <c r="I108" i="28"/>
  <c r="H108" i="28"/>
  <c r="G108" i="28"/>
  <c r="F108" i="28"/>
  <c r="E108" i="28"/>
  <c r="K107" i="28"/>
  <c r="J107" i="28"/>
  <c r="I107" i="28"/>
  <c r="H107" i="28"/>
  <c r="G107" i="28"/>
  <c r="F107" i="28"/>
  <c r="E107" i="28"/>
  <c r="K106" i="28"/>
  <c r="J106" i="28"/>
  <c r="I106" i="28"/>
  <c r="H106" i="28"/>
  <c r="G106" i="28"/>
  <c r="F106" i="28"/>
  <c r="E106" i="28"/>
  <c r="K105" i="28"/>
  <c r="J105" i="28"/>
  <c r="I105" i="28"/>
  <c r="I110" i="28" s="1"/>
  <c r="H105" i="28"/>
  <c r="G105" i="28"/>
  <c r="F105" i="28"/>
  <c r="E105" i="28"/>
  <c r="E110" i="28" s="1"/>
  <c r="K101" i="28"/>
  <c r="J101" i="28"/>
  <c r="I101" i="28"/>
  <c r="H101" i="28"/>
  <c r="G101" i="28"/>
  <c r="F101" i="28"/>
  <c r="E101" i="28"/>
  <c r="K100" i="28"/>
  <c r="J100" i="28"/>
  <c r="I100" i="28"/>
  <c r="H100" i="28"/>
  <c r="G100" i="28"/>
  <c r="F100" i="28"/>
  <c r="E100" i="28"/>
  <c r="K99" i="28"/>
  <c r="J99" i="28"/>
  <c r="I99" i="28"/>
  <c r="H99" i="28"/>
  <c r="G99" i="28"/>
  <c r="F99" i="28"/>
  <c r="E99" i="28"/>
  <c r="K98" i="28"/>
  <c r="J98" i="28"/>
  <c r="I98" i="28"/>
  <c r="H98" i="28"/>
  <c r="G98" i="28"/>
  <c r="F98" i="28"/>
  <c r="E98" i="28"/>
  <c r="E102" i="28" s="1"/>
  <c r="K97" i="28"/>
  <c r="J97" i="28"/>
  <c r="I97" i="28"/>
  <c r="H97" i="28"/>
  <c r="H102" i="28" s="1"/>
  <c r="G97" i="28"/>
  <c r="F97" i="28"/>
  <c r="E97" i="28"/>
  <c r="K93" i="28"/>
  <c r="J93" i="28"/>
  <c r="I93" i="28"/>
  <c r="H93" i="28"/>
  <c r="G93" i="28"/>
  <c r="F93" i="28"/>
  <c r="E93" i="28"/>
  <c r="K92" i="28"/>
  <c r="J92" i="28"/>
  <c r="I92" i="28"/>
  <c r="H92" i="28"/>
  <c r="G92" i="28"/>
  <c r="F92" i="28"/>
  <c r="E92" i="28"/>
  <c r="K91" i="28"/>
  <c r="J91" i="28"/>
  <c r="I91" i="28"/>
  <c r="H91" i="28"/>
  <c r="G91" i="28"/>
  <c r="F91" i="28"/>
  <c r="E91" i="28"/>
  <c r="K90" i="28"/>
  <c r="J90" i="28"/>
  <c r="I90" i="28"/>
  <c r="H90" i="28"/>
  <c r="G90" i="28"/>
  <c r="F90" i="28"/>
  <c r="E90" i="28"/>
  <c r="K89" i="28"/>
  <c r="K94" i="28" s="1"/>
  <c r="J89" i="28"/>
  <c r="I89" i="28"/>
  <c r="H89" i="28"/>
  <c r="G89" i="28"/>
  <c r="G94" i="28" s="1"/>
  <c r="F89" i="28"/>
  <c r="E89" i="28"/>
  <c r="K86" i="28"/>
  <c r="J86" i="28"/>
  <c r="I86" i="28"/>
  <c r="H86" i="28"/>
  <c r="G86" i="28"/>
  <c r="F86" i="28"/>
  <c r="E86" i="28"/>
  <c r="D74" i="28"/>
  <c r="D226" i="28" s="1"/>
  <c r="A74" i="28"/>
  <c r="A73" i="28"/>
  <c r="A72" i="28"/>
  <c r="A71" i="28"/>
  <c r="A70" i="28"/>
  <c r="A69" i="28"/>
  <c r="A68" i="28"/>
  <c r="A67" i="28"/>
  <c r="D66" i="28"/>
  <c r="H218" i="28" s="1"/>
  <c r="A66" i="28"/>
  <c r="A65" i="28"/>
  <c r="A64" i="28"/>
  <c r="A63" i="28"/>
  <c r="A62" i="28"/>
  <c r="A61" i="28"/>
  <c r="A60" i="28"/>
  <c r="A59" i="28"/>
  <c r="D58" i="28"/>
  <c r="A58" i="28"/>
  <c r="A57" i="28"/>
  <c r="A56" i="28"/>
  <c r="A55" i="28"/>
  <c r="A54" i="28"/>
  <c r="A53" i="28"/>
  <c r="A52" i="28"/>
  <c r="A51" i="28"/>
  <c r="D50" i="28"/>
  <c r="A50" i="28"/>
  <c r="A49" i="28"/>
  <c r="A48" i="28"/>
  <c r="A47" i="28"/>
  <c r="A46" i="28"/>
  <c r="A45" i="28"/>
  <c r="A44" i="28"/>
  <c r="A43" i="28"/>
  <c r="D42" i="28"/>
  <c r="D194" i="28" s="1"/>
  <c r="A42" i="28"/>
  <c r="A41" i="28"/>
  <c r="A40" i="28"/>
  <c r="A39" i="28"/>
  <c r="A38" i="28"/>
  <c r="A37" i="28"/>
  <c r="A36" i="28"/>
  <c r="A35" i="28"/>
  <c r="D34" i="28"/>
  <c r="H186" i="28" s="1"/>
  <c r="A34" i="28"/>
  <c r="A33" i="28"/>
  <c r="A32" i="28"/>
  <c r="A31" i="28"/>
  <c r="A30" i="28"/>
  <c r="A29" i="28"/>
  <c r="A28" i="28"/>
  <c r="A27" i="28"/>
  <c r="D26" i="28"/>
  <c r="A26" i="28"/>
  <c r="A25" i="28"/>
  <c r="A24" i="28"/>
  <c r="A23" i="28"/>
  <c r="A22" i="28"/>
  <c r="A21" i="28"/>
  <c r="A20" i="28"/>
  <c r="A19" i="28"/>
  <c r="D18" i="28"/>
  <c r="A18" i="28"/>
  <c r="A17" i="28"/>
  <c r="A16" i="28"/>
  <c r="A15" i="28"/>
  <c r="A14" i="28"/>
  <c r="A13" i="28"/>
  <c r="A12" i="28"/>
  <c r="A11" i="28"/>
  <c r="D10" i="28"/>
  <c r="D162" i="28" s="1"/>
  <c r="A10" i="28"/>
  <c r="A9" i="28"/>
  <c r="A8" i="28"/>
  <c r="A7" i="28"/>
  <c r="A6" i="28"/>
  <c r="A5" i="28"/>
  <c r="K143" i="27"/>
  <c r="J143" i="27"/>
  <c r="I143" i="27"/>
  <c r="H143" i="27"/>
  <c r="G143" i="27"/>
  <c r="F143" i="27"/>
  <c r="E143" i="27"/>
  <c r="D143" i="27"/>
  <c r="K142" i="27"/>
  <c r="J142" i="27"/>
  <c r="I142" i="27"/>
  <c r="H142" i="27"/>
  <c r="G142" i="27"/>
  <c r="F142" i="27"/>
  <c r="E142" i="27"/>
  <c r="D142" i="27"/>
  <c r="K141" i="27"/>
  <c r="J141" i="27"/>
  <c r="I141" i="27"/>
  <c r="H141" i="27"/>
  <c r="G141" i="27"/>
  <c r="F141" i="27"/>
  <c r="E141" i="27"/>
  <c r="D141" i="27"/>
  <c r="K138" i="27"/>
  <c r="J138" i="27"/>
  <c r="I138" i="27"/>
  <c r="H138" i="27"/>
  <c r="G138" i="27"/>
  <c r="F138" i="27"/>
  <c r="E138" i="27"/>
  <c r="D138" i="27"/>
  <c r="K137" i="27"/>
  <c r="J137" i="27"/>
  <c r="I137" i="27"/>
  <c r="H137" i="27"/>
  <c r="G137" i="27"/>
  <c r="F137" i="27"/>
  <c r="E137" i="27"/>
  <c r="D137" i="27"/>
  <c r="K136" i="27"/>
  <c r="J136" i="27"/>
  <c r="I136" i="27"/>
  <c r="H136" i="27"/>
  <c r="G136" i="27"/>
  <c r="F136" i="27"/>
  <c r="E136" i="27"/>
  <c r="D136" i="27"/>
  <c r="K133" i="27"/>
  <c r="J133" i="27"/>
  <c r="I133" i="27"/>
  <c r="H133" i="27"/>
  <c r="G133" i="27"/>
  <c r="F133" i="27"/>
  <c r="E133" i="27"/>
  <c r="D133" i="27"/>
  <c r="K132" i="27"/>
  <c r="J132" i="27"/>
  <c r="I132" i="27"/>
  <c r="H132" i="27"/>
  <c r="G132" i="27"/>
  <c r="F132" i="27"/>
  <c r="E132" i="27"/>
  <c r="D132" i="27"/>
  <c r="K131" i="27"/>
  <c r="J131" i="27"/>
  <c r="I131" i="27"/>
  <c r="H131" i="27"/>
  <c r="G131" i="27"/>
  <c r="F131" i="27"/>
  <c r="E131" i="27"/>
  <c r="D131" i="27"/>
  <c r="K128" i="27"/>
  <c r="J128" i="27"/>
  <c r="I128" i="27"/>
  <c r="H128" i="27"/>
  <c r="G128" i="27"/>
  <c r="F128" i="27"/>
  <c r="E128" i="27"/>
  <c r="D128" i="27"/>
  <c r="K127" i="27"/>
  <c r="J127" i="27"/>
  <c r="I127" i="27"/>
  <c r="H127" i="27"/>
  <c r="G127" i="27"/>
  <c r="F127" i="27"/>
  <c r="E127" i="27"/>
  <c r="D127" i="27"/>
  <c r="K126" i="27"/>
  <c r="J126" i="27"/>
  <c r="I126" i="27"/>
  <c r="H126" i="27"/>
  <c r="G126" i="27"/>
  <c r="F126" i="27"/>
  <c r="E126" i="27"/>
  <c r="D126" i="27"/>
  <c r="K123" i="27"/>
  <c r="J123" i="27"/>
  <c r="I123" i="27"/>
  <c r="H123" i="27"/>
  <c r="G123" i="27"/>
  <c r="F123" i="27"/>
  <c r="E123" i="27"/>
  <c r="D123" i="27"/>
  <c r="K122" i="27"/>
  <c r="J122" i="27"/>
  <c r="I122" i="27"/>
  <c r="H122" i="27"/>
  <c r="G122" i="27"/>
  <c r="F122" i="27"/>
  <c r="E122" i="27"/>
  <c r="D122" i="27"/>
  <c r="K121" i="27"/>
  <c r="J121" i="27"/>
  <c r="I121" i="27"/>
  <c r="H121" i="27"/>
  <c r="G121" i="27"/>
  <c r="F121" i="27"/>
  <c r="E121" i="27"/>
  <c r="D121" i="27"/>
  <c r="K118" i="27"/>
  <c r="J118" i="27"/>
  <c r="I118" i="27"/>
  <c r="H118" i="27"/>
  <c r="G118" i="27"/>
  <c r="F118" i="27"/>
  <c r="E118" i="27"/>
  <c r="D118" i="27"/>
  <c r="K117" i="27"/>
  <c r="J117" i="27"/>
  <c r="I117" i="27"/>
  <c r="H117" i="27"/>
  <c r="G117" i="27"/>
  <c r="F117" i="27"/>
  <c r="E117" i="27"/>
  <c r="D117" i="27"/>
  <c r="K116" i="27"/>
  <c r="J116" i="27"/>
  <c r="I116" i="27"/>
  <c r="H116" i="27"/>
  <c r="G116" i="27"/>
  <c r="F116" i="27"/>
  <c r="E116" i="27"/>
  <c r="D116" i="27"/>
  <c r="K113" i="27"/>
  <c r="J113" i="27"/>
  <c r="I113" i="27"/>
  <c r="H113" i="27"/>
  <c r="G113" i="27"/>
  <c r="F113" i="27"/>
  <c r="E113" i="27"/>
  <c r="D113" i="27"/>
  <c r="K112" i="27"/>
  <c r="J112" i="27"/>
  <c r="I112" i="27"/>
  <c r="H112" i="27"/>
  <c r="G112" i="27"/>
  <c r="F112" i="27"/>
  <c r="E112" i="27"/>
  <c r="D112" i="27"/>
  <c r="K111" i="27"/>
  <c r="J111" i="27"/>
  <c r="I111" i="27"/>
  <c r="H111" i="27"/>
  <c r="G111" i="27"/>
  <c r="F111" i="27"/>
  <c r="E111" i="27"/>
  <c r="D111" i="27"/>
  <c r="K108" i="27"/>
  <c r="J108" i="27"/>
  <c r="I108" i="27"/>
  <c r="H108" i="27"/>
  <c r="G108" i="27"/>
  <c r="F108" i="27"/>
  <c r="E108" i="27"/>
  <c r="D108" i="27"/>
  <c r="K107" i="27"/>
  <c r="J107" i="27"/>
  <c r="I107" i="27"/>
  <c r="H107" i="27"/>
  <c r="G107" i="27"/>
  <c r="F107" i="27"/>
  <c r="E107" i="27"/>
  <c r="D107" i="27"/>
  <c r="K106" i="27"/>
  <c r="J106" i="27"/>
  <c r="I106" i="27"/>
  <c r="H106" i="27"/>
  <c r="G106" i="27"/>
  <c r="F106" i="27"/>
  <c r="E106" i="27"/>
  <c r="D106" i="27"/>
  <c r="D103" i="27"/>
  <c r="D102" i="27"/>
  <c r="D101" i="27"/>
  <c r="K95" i="27"/>
  <c r="J95" i="27"/>
  <c r="I95" i="27"/>
  <c r="H95" i="27"/>
  <c r="G95" i="27"/>
  <c r="F95" i="27"/>
  <c r="E95" i="27"/>
  <c r="D95" i="27"/>
  <c r="K94" i="27"/>
  <c r="J94" i="27"/>
  <c r="I94" i="27"/>
  <c r="H94" i="27"/>
  <c r="G94" i="27"/>
  <c r="F94" i="27"/>
  <c r="E94" i="27"/>
  <c r="D94" i="27"/>
  <c r="K93" i="27"/>
  <c r="J93" i="27"/>
  <c r="I93" i="27"/>
  <c r="H93" i="27"/>
  <c r="G93" i="27"/>
  <c r="F93" i="27"/>
  <c r="E93" i="27"/>
  <c r="D93" i="27"/>
  <c r="K90" i="27"/>
  <c r="J90" i="27"/>
  <c r="I90" i="27"/>
  <c r="H90" i="27"/>
  <c r="G90" i="27"/>
  <c r="F90" i="27"/>
  <c r="E90" i="27"/>
  <c r="D90" i="27"/>
  <c r="K89" i="27"/>
  <c r="J89" i="27"/>
  <c r="I89" i="27"/>
  <c r="H89" i="27"/>
  <c r="G89" i="27"/>
  <c r="F89" i="27"/>
  <c r="E89" i="27"/>
  <c r="D89" i="27"/>
  <c r="K88" i="27"/>
  <c r="J88" i="27"/>
  <c r="I88" i="27"/>
  <c r="H88" i="27"/>
  <c r="G88" i="27"/>
  <c r="F88" i="27"/>
  <c r="E88" i="27"/>
  <c r="D88" i="27"/>
  <c r="K85" i="27"/>
  <c r="J85" i="27"/>
  <c r="I85" i="27"/>
  <c r="H85" i="27"/>
  <c r="G85" i="27"/>
  <c r="F85" i="27"/>
  <c r="E85" i="27"/>
  <c r="D85" i="27"/>
  <c r="K84" i="27"/>
  <c r="J84" i="27"/>
  <c r="I84" i="27"/>
  <c r="H84" i="27"/>
  <c r="G84" i="27"/>
  <c r="G83" i="27" s="1"/>
  <c r="F84" i="27"/>
  <c r="E84" i="27"/>
  <c r="D84" i="27"/>
  <c r="D83" i="27" s="1"/>
  <c r="K83" i="27"/>
  <c r="J83" i="27"/>
  <c r="I83" i="27"/>
  <c r="H83" i="27"/>
  <c r="F83" i="27"/>
  <c r="E83" i="27"/>
  <c r="K80" i="27"/>
  <c r="J80" i="27"/>
  <c r="I80" i="27"/>
  <c r="H80" i="27"/>
  <c r="G80" i="27"/>
  <c r="F80" i="27"/>
  <c r="E80" i="27"/>
  <c r="D80" i="27"/>
  <c r="K79" i="27"/>
  <c r="J79" i="27"/>
  <c r="I79" i="27"/>
  <c r="H79" i="27"/>
  <c r="G79" i="27"/>
  <c r="G78" i="27" s="1"/>
  <c r="F79" i="27"/>
  <c r="F78" i="27" s="1"/>
  <c r="E79" i="27"/>
  <c r="D79" i="27"/>
  <c r="K78" i="27"/>
  <c r="I78" i="27"/>
  <c r="H78" i="27"/>
  <c r="E78" i="27"/>
  <c r="D78" i="27"/>
  <c r="K75" i="27"/>
  <c r="J75" i="27"/>
  <c r="I75" i="27"/>
  <c r="H75" i="27"/>
  <c r="G75" i="27"/>
  <c r="F75" i="27"/>
  <c r="E75" i="27"/>
  <c r="D75" i="27"/>
  <c r="K74" i="27"/>
  <c r="J74" i="27"/>
  <c r="I74" i="27"/>
  <c r="H74" i="27"/>
  <c r="G74" i="27"/>
  <c r="F74" i="27"/>
  <c r="F73" i="27" s="1"/>
  <c r="E74" i="27"/>
  <c r="D74" i="27"/>
  <c r="D73" i="27" s="1"/>
  <c r="K73" i="27"/>
  <c r="J73" i="27"/>
  <c r="I73" i="27"/>
  <c r="H73" i="27"/>
  <c r="G73" i="27"/>
  <c r="E73" i="27"/>
  <c r="K70" i="27"/>
  <c r="J70" i="27"/>
  <c r="I70" i="27"/>
  <c r="H70" i="27"/>
  <c r="G70" i="27"/>
  <c r="F70" i="27"/>
  <c r="E70" i="27"/>
  <c r="D70" i="27"/>
  <c r="K69" i="27"/>
  <c r="J69" i="27"/>
  <c r="I69" i="27"/>
  <c r="H69" i="27"/>
  <c r="G69" i="27"/>
  <c r="F69" i="27"/>
  <c r="F68" i="27" s="1"/>
  <c r="E69" i="27"/>
  <c r="D69" i="27"/>
  <c r="D68" i="27" s="1"/>
  <c r="K68" i="27"/>
  <c r="J68" i="27"/>
  <c r="I68" i="27"/>
  <c r="H68" i="27"/>
  <c r="G68" i="27"/>
  <c r="E68" i="27"/>
  <c r="K65" i="27"/>
  <c r="J65" i="27"/>
  <c r="I65" i="27"/>
  <c r="H65" i="27"/>
  <c r="G65" i="27"/>
  <c r="F65" i="27"/>
  <c r="E65" i="27"/>
  <c r="D65" i="27"/>
  <c r="K64" i="27"/>
  <c r="J64" i="27"/>
  <c r="I64" i="27"/>
  <c r="H64" i="27"/>
  <c r="G64" i="27"/>
  <c r="F64" i="27"/>
  <c r="E64" i="27"/>
  <c r="D64" i="27"/>
  <c r="K63" i="27"/>
  <c r="J63" i="27"/>
  <c r="I63" i="27"/>
  <c r="H63" i="27"/>
  <c r="G63" i="27"/>
  <c r="F63" i="27"/>
  <c r="E63" i="27"/>
  <c r="D63" i="27"/>
  <c r="K60" i="27"/>
  <c r="J60" i="27"/>
  <c r="I60" i="27"/>
  <c r="H60" i="27"/>
  <c r="G60" i="27"/>
  <c r="F60" i="27"/>
  <c r="E60" i="27"/>
  <c r="D60" i="27"/>
  <c r="K59" i="27"/>
  <c r="J59" i="27"/>
  <c r="I59" i="27"/>
  <c r="H59" i="27"/>
  <c r="G59" i="27"/>
  <c r="F59" i="27"/>
  <c r="E59" i="27"/>
  <c r="D59" i="27"/>
  <c r="K58" i="27"/>
  <c r="J58" i="27"/>
  <c r="I58" i="27"/>
  <c r="H58" i="27"/>
  <c r="G58" i="27"/>
  <c r="F58" i="27"/>
  <c r="E58" i="27"/>
  <c r="D58" i="27"/>
  <c r="D55" i="27"/>
  <c r="D54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K1" i="27"/>
  <c r="J1" i="27"/>
  <c r="I1" i="27"/>
  <c r="H1" i="27"/>
  <c r="G1" i="27"/>
  <c r="F1" i="27"/>
  <c r="E1" i="27"/>
  <c r="H150" i="28" l="1"/>
  <c r="D186" i="28"/>
  <c r="H94" i="28"/>
  <c r="E94" i="28"/>
  <c r="I102" i="28"/>
  <c r="F110" i="28"/>
  <c r="J110" i="28"/>
  <c r="G118" i="28"/>
  <c r="K118" i="28"/>
  <c r="H126" i="28"/>
  <c r="E126" i="28"/>
  <c r="I134" i="28"/>
  <c r="F142" i="28"/>
  <c r="J142" i="28"/>
  <c r="G150" i="28"/>
  <c r="K150" i="28"/>
  <c r="I94" i="28"/>
  <c r="F102" i="28"/>
  <c r="J102" i="28"/>
  <c r="G110" i="28"/>
  <c r="K110" i="28"/>
  <c r="H118" i="28"/>
  <c r="E118" i="28"/>
  <c r="I126" i="28"/>
  <c r="F134" i="28"/>
  <c r="J134" i="28"/>
  <c r="G142" i="28"/>
  <c r="K142" i="28"/>
  <c r="D218" i="28"/>
  <c r="F94" i="28"/>
  <c r="J94" i="28"/>
  <c r="G102" i="28"/>
  <c r="K102" i="28"/>
  <c r="H110" i="28"/>
  <c r="I118" i="28"/>
  <c r="F126" i="28"/>
  <c r="J126" i="28"/>
  <c r="G134" i="28"/>
  <c r="K134" i="28"/>
  <c r="H142" i="28"/>
  <c r="K170" i="28"/>
  <c r="G170" i="28"/>
  <c r="D93" i="28"/>
  <c r="D92" i="28"/>
  <c r="D91" i="28"/>
  <c r="D90" i="28"/>
  <c r="D89" i="28"/>
  <c r="D84" i="28"/>
  <c r="J170" i="28"/>
  <c r="F170" i="28"/>
  <c r="I170" i="28"/>
  <c r="E170" i="28"/>
  <c r="D85" i="28"/>
  <c r="K202" i="28"/>
  <c r="G202" i="28"/>
  <c r="D125" i="28"/>
  <c r="D124" i="28"/>
  <c r="D123" i="28"/>
  <c r="D122" i="28"/>
  <c r="D121" i="28"/>
  <c r="J202" i="28"/>
  <c r="F202" i="28"/>
  <c r="I202" i="28"/>
  <c r="E202" i="28"/>
  <c r="D170" i="28"/>
  <c r="D202" i="28"/>
  <c r="K178" i="28"/>
  <c r="G178" i="28"/>
  <c r="D101" i="28"/>
  <c r="D100" i="28"/>
  <c r="D99" i="28"/>
  <c r="D98" i="28"/>
  <c r="D97" i="28"/>
  <c r="J178" i="28"/>
  <c r="F178" i="28"/>
  <c r="I178" i="28"/>
  <c r="E178" i="28"/>
  <c r="K210" i="28"/>
  <c r="G210" i="28"/>
  <c r="D133" i="28"/>
  <c r="D132" i="28"/>
  <c r="D131" i="28"/>
  <c r="D130" i="28"/>
  <c r="D129" i="28"/>
  <c r="J210" i="28"/>
  <c r="F210" i="28"/>
  <c r="I210" i="28"/>
  <c r="E210" i="28"/>
  <c r="D83" i="28"/>
  <c r="E150" i="28"/>
  <c r="H202" i="28"/>
  <c r="K186" i="28"/>
  <c r="G186" i="28"/>
  <c r="D109" i="28"/>
  <c r="D108" i="28"/>
  <c r="D107" i="28"/>
  <c r="D106" i="28"/>
  <c r="D105" i="28"/>
  <c r="J186" i="28"/>
  <c r="F186" i="28"/>
  <c r="I186" i="28"/>
  <c r="E186" i="28"/>
  <c r="K218" i="28"/>
  <c r="G218" i="28"/>
  <c r="D141" i="28"/>
  <c r="D140" i="28"/>
  <c r="D139" i="28"/>
  <c r="D138" i="28"/>
  <c r="D137" i="28"/>
  <c r="J218" i="28"/>
  <c r="F218" i="28"/>
  <c r="I218" i="28"/>
  <c r="E218" i="28"/>
  <c r="D178" i="28"/>
  <c r="D210" i="28"/>
  <c r="D81" i="28"/>
  <c r="I150" i="28"/>
  <c r="H170" i="28"/>
  <c r="K194" i="28"/>
  <c r="G194" i="28"/>
  <c r="D117" i="28"/>
  <c r="D116" i="28"/>
  <c r="D115" i="28"/>
  <c r="D114" i="28"/>
  <c r="D113" i="28"/>
  <c r="J194" i="28"/>
  <c r="F194" i="28"/>
  <c r="I194" i="28"/>
  <c r="E194" i="28"/>
  <c r="K226" i="28"/>
  <c r="G226" i="28"/>
  <c r="D149" i="28"/>
  <c r="D148" i="28"/>
  <c r="D147" i="28"/>
  <c r="D146" i="28"/>
  <c r="D145" i="28"/>
  <c r="J226" i="28"/>
  <c r="F226" i="28"/>
  <c r="I226" i="28"/>
  <c r="E226" i="28"/>
  <c r="D82" i="28"/>
  <c r="H178" i="28"/>
  <c r="H194" i="28"/>
  <c r="H210" i="28"/>
  <c r="H226" i="28"/>
  <c r="D53" i="27"/>
  <c r="J78" i="27"/>
  <c r="AD54" i="2"/>
  <c r="AD55" i="2"/>
  <c r="AD56" i="2"/>
  <c r="AD57" i="2"/>
  <c r="AD58" i="2"/>
  <c r="AD113" i="2" s="1"/>
  <c r="AD53" i="2"/>
  <c r="AD47" i="2"/>
  <c r="AD48" i="2"/>
  <c r="AD49" i="2"/>
  <c r="AD50" i="2"/>
  <c r="AD51" i="2"/>
  <c r="AD46" i="2"/>
  <c r="AD40" i="2"/>
  <c r="AD41" i="2"/>
  <c r="AD42" i="2"/>
  <c r="AD43" i="2"/>
  <c r="AD44" i="2"/>
  <c r="AD39" i="2"/>
  <c r="AD33" i="2"/>
  <c r="AD34" i="2"/>
  <c r="AD35" i="2"/>
  <c r="AD36" i="2"/>
  <c r="AD37" i="2"/>
  <c r="AD32" i="2"/>
  <c r="AD26" i="2"/>
  <c r="AD27" i="2"/>
  <c r="AD28" i="2"/>
  <c r="AD29" i="2"/>
  <c r="AD30" i="2"/>
  <c r="AD25" i="2"/>
  <c r="AD19" i="2"/>
  <c r="AD20" i="2"/>
  <c r="AD21" i="2"/>
  <c r="AD22" i="2"/>
  <c r="AD23" i="2"/>
  <c r="AD18" i="2"/>
  <c r="AD12" i="2"/>
  <c r="AD13" i="2"/>
  <c r="AD14" i="2"/>
  <c r="AD15" i="2"/>
  <c r="AD16" i="2"/>
  <c r="AD11" i="2"/>
  <c r="S34" i="3"/>
  <c r="T34" i="3"/>
  <c r="U34" i="3"/>
  <c r="V34" i="3"/>
  <c r="W34" i="3"/>
  <c r="X34" i="3"/>
  <c r="AI34" i="3" s="1"/>
  <c r="R34" i="3"/>
  <c r="D110" i="28" l="1"/>
  <c r="D150" i="28"/>
  <c r="D86" i="28"/>
  <c r="D142" i="28"/>
  <c r="D102" i="28"/>
  <c r="D134" i="28"/>
  <c r="D126" i="28"/>
  <c r="D118" i="28"/>
  <c r="D94" i="28"/>
  <c r="AH74" i="4"/>
  <c r="AG74" i="4"/>
  <c r="AF74" i="4"/>
  <c r="AE74" i="4"/>
  <c r="AD74" i="4"/>
  <c r="AC74" i="4"/>
  <c r="AB74" i="4"/>
  <c r="AA74" i="4"/>
  <c r="AH65" i="4"/>
  <c r="AG65" i="4"/>
  <c r="AF65" i="4"/>
  <c r="AE65" i="4"/>
  <c r="AD65" i="4"/>
  <c r="AC65" i="4"/>
  <c r="AB65" i="4"/>
  <c r="AA65" i="4"/>
  <c r="AH56" i="4"/>
  <c r="AG56" i="4"/>
  <c r="AF56" i="4"/>
  <c r="AE56" i="4"/>
  <c r="AD56" i="4"/>
  <c r="AC56" i="4"/>
  <c r="AB56" i="4"/>
  <c r="AA56" i="4"/>
  <c r="AH47" i="4"/>
  <c r="AG47" i="4"/>
  <c r="AF47" i="4"/>
  <c r="AE47" i="4"/>
  <c r="AD47" i="4"/>
  <c r="AC47" i="4"/>
  <c r="AB47" i="4"/>
  <c r="AA47" i="4"/>
  <c r="AH38" i="4"/>
  <c r="AG38" i="4"/>
  <c r="AF38" i="4"/>
  <c r="AE38" i="4"/>
  <c r="AD38" i="4"/>
  <c r="AC38" i="4"/>
  <c r="AB38" i="4"/>
  <c r="AA38" i="4"/>
  <c r="AH29" i="4"/>
  <c r="AG29" i="4"/>
  <c r="AF29" i="4"/>
  <c r="AE29" i="4"/>
  <c r="AD29" i="4"/>
  <c r="AC29" i="4"/>
  <c r="AB29" i="4"/>
  <c r="AA29" i="4"/>
  <c r="AH20" i="4"/>
  <c r="AG20" i="4"/>
  <c r="AF20" i="4"/>
  <c r="AE20" i="4"/>
  <c r="AD20" i="4"/>
  <c r="AC20" i="4"/>
  <c r="AB20" i="4"/>
  <c r="AA20" i="4"/>
  <c r="AG16" i="2" l="1"/>
  <c r="AG57" i="2"/>
  <c r="AG43" i="2"/>
  <c r="AG36" i="2"/>
  <c r="AG156" i="2" s="1"/>
  <c r="AG29" i="2"/>
  <c r="AG15" i="2"/>
  <c r="AG135" i="2" s="1"/>
  <c r="AG56" i="2"/>
  <c r="AG176" i="2" s="1"/>
  <c r="AG55" i="2"/>
  <c r="AG175" i="2" s="1"/>
  <c r="AG48" i="2"/>
  <c r="AG168" i="2" s="1"/>
  <c r="AG41" i="2"/>
  <c r="AG27" i="2"/>
  <c r="AG40" i="2"/>
  <c r="AG160" i="2" s="1"/>
  <c r="AG33" i="2"/>
  <c r="AG26" i="2"/>
  <c r="AG146" i="2" s="1"/>
  <c r="AG39" i="2"/>
  <c r="AG32" i="2"/>
  <c r="AG152" i="2" s="1"/>
  <c r="AG25" i="2"/>
  <c r="AF50" i="2"/>
  <c r="AF170" i="2" s="1"/>
  <c r="AF36" i="2"/>
  <c r="AF22" i="2"/>
  <c r="AF56" i="2"/>
  <c r="AF176" i="2" s="1"/>
  <c r="AF20" i="2"/>
  <c r="AF54" i="2"/>
  <c r="AF174" i="2" s="1"/>
  <c r="AF40" i="2"/>
  <c r="AF160" i="2" s="1"/>
  <c r="AF26" i="2"/>
  <c r="AF18" i="2"/>
  <c r="AE57" i="2"/>
  <c r="AE177" i="2" s="1"/>
  <c r="AE29" i="2"/>
  <c r="AE149" i="2" s="1"/>
  <c r="AE22" i="2"/>
  <c r="AE49" i="2"/>
  <c r="AE169" i="2" s="1"/>
  <c r="AE21" i="2"/>
  <c r="AE34" i="2"/>
  <c r="AE13" i="2"/>
  <c r="AE133" i="2" s="1"/>
  <c r="AD177" i="2"/>
  <c r="AD163" i="2"/>
  <c r="AC29" i="2"/>
  <c r="AD142" i="2"/>
  <c r="AC15" i="2"/>
  <c r="AC135" i="2" s="1"/>
  <c r="AC42" i="2"/>
  <c r="AC162" i="2" s="1"/>
  <c r="AC35" i="2"/>
  <c r="AD175" i="2"/>
  <c r="AC41" i="2"/>
  <c r="AC34" i="2"/>
  <c r="AC27" i="2"/>
  <c r="AC13" i="2"/>
  <c r="AC133" i="2" s="1"/>
  <c r="AC33" i="2"/>
  <c r="AC26" i="2"/>
  <c r="AC146" i="2" s="1"/>
  <c r="AD166" i="2"/>
  <c r="AC39" i="2"/>
  <c r="AB57" i="2"/>
  <c r="AB177" i="2" s="1"/>
  <c r="AB36" i="2"/>
  <c r="AB29" i="2"/>
  <c r="AB149" i="2" s="1"/>
  <c r="AB56" i="2"/>
  <c r="AB41" i="2"/>
  <c r="AB161" i="2" s="1"/>
  <c r="AB20" i="2"/>
  <c r="AB33" i="2"/>
  <c r="AB153" i="2" s="1"/>
  <c r="AB12" i="2"/>
  <c r="AB132" i="2" s="1"/>
  <c r="AB53" i="2"/>
  <c r="AB32" i="2"/>
  <c r="AA57" i="2"/>
  <c r="AA36" i="2"/>
  <c r="AA29" i="2"/>
  <c r="AA149" i="2" s="1"/>
  <c r="AA49" i="2"/>
  <c r="AA169" i="2" s="1"/>
  <c r="AA48" i="2"/>
  <c r="AA168" i="2" s="1"/>
  <c r="AA41" i="2"/>
  <c r="AA161" i="2" s="1"/>
  <c r="AA13" i="2"/>
  <c r="AA133" i="2" s="1"/>
  <c r="AA40" i="2"/>
  <c r="AA12" i="2"/>
  <c r="AA25" i="2"/>
  <c r="Z50" i="2"/>
  <c r="Z22" i="2"/>
  <c r="Z15" i="2"/>
  <c r="Z135" i="2" s="1"/>
  <c r="Z42" i="2"/>
  <c r="Z35" i="2"/>
  <c r="Z155" i="2" s="1"/>
  <c r="Z14" i="2"/>
  <c r="Z55" i="2"/>
  <c r="Z34" i="2"/>
  <c r="Z47" i="2"/>
  <c r="Z167" i="2" s="1"/>
  <c r="Z19" i="2"/>
  <c r="Z139" i="2" s="1"/>
  <c r="Z46" i="2"/>
  <c r="Z39" i="2"/>
  <c r="Z159" i="2" s="1"/>
  <c r="Z11" i="2"/>
  <c r="Z27" i="2"/>
  <c r="Z147" i="2" s="1"/>
  <c r="Z57" i="2"/>
  <c r="Z29" i="2"/>
  <c r="Z21" i="2"/>
  <c r="Z41" i="2"/>
  <c r="Z53" i="2"/>
  <c r="Z25" i="2"/>
  <c r="Z43" i="2"/>
  <c r="Z163" i="2" s="1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AA18" i="2"/>
  <c r="AA138" i="2" s="1"/>
  <c r="AA46" i="2"/>
  <c r="AA26" i="2"/>
  <c r="AA54" i="2"/>
  <c r="AA174" i="2" s="1"/>
  <c r="AA34" i="2"/>
  <c r="AA14" i="2"/>
  <c r="AA134" i="2" s="1"/>
  <c r="AA42" i="2"/>
  <c r="AA162" i="2" s="1"/>
  <c r="AA22" i="2"/>
  <c r="AA50" i="2"/>
  <c r="AA170" i="2" s="1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AB21" i="2"/>
  <c r="AB141" i="2" s="1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AD152" i="2"/>
  <c r="AC12" i="2"/>
  <c r="AC132" i="2" s="1"/>
  <c r="AD160" i="2"/>
  <c r="AC20" i="2"/>
  <c r="AC140" i="2" s="1"/>
  <c r="AC48" i="2"/>
  <c r="AC168" i="2" s="1"/>
  <c r="AC28" i="2"/>
  <c r="AC56" i="2"/>
  <c r="AC176" i="2" s="1"/>
  <c r="AC36" i="2"/>
  <c r="AC156" i="2" s="1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AE26" i="2"/>
  <c r="AE14" i="2"/>
  <c r="AE134" i="2" s="1"/>
  <c r="AE42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AF25" i="2"/>
  <c r="AF145" i="2" s="1"/>
  <c r="AF53" i="2"/>
  <c r="AF33" i="2"/>
  <c r="AF153" i="2" s="1"/>
  <c r="AF13" i="2"/>
  <c r="AF133" i="2" s="1"/>
  <c r="AF21" i="2"/>
  <c r="AF141" i="2" s="1"/>
  <c r="AF28" i="2"/>
  <c r="AF49" i="2"/>
  <c r="AF169" i="2" s="1"/>
  <c r="AF57" i="2"/>
  <c r="AF177" i="2" s="1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AG20" i="2"/>
  <c r="AG2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AG49" i="2"/>
  <c r="AG21" i="2"/>
  <c r="AG18" i="2"/>
  <c r="AF43" i="2"/>
  <c r="AF163" i="2" s="1"/>
  <c r="AF42" i="2"/>
  <c r="AF35" i="2"/>
  <c r="AF155" i="2" s="1"/>
  <c r="AF55" i="2"/>
  <c r="AF175" i="2" s="1"/>
  <c r="AF47" i="2"/>
  <c r="AF167" i="2" s="1"/>
  <c r="AF39" i="2"/>
  <c r="AF159" i="2" s="1"/>
  <c r="AE35" i="2"/>
  <c r="AE28" i="2"/>
  <c r="AE20" i="2"/>
  <c r="AE19" i="2"/>
  <c r="AE32" i="2"/>
  <c r="AC57" i="2"/>
  <c r="AD170" i="2"/>
  <c r="AD154" i="2"/>
  <c r="AC18" i="2"/>
  <c r="AB50" i="2"/>
  <c r="AB170" i="2" s="1"/>
  <c r="AB43" i="2"/>
  <c r="AB163" i="2" s="1"/>
  <c r="AB42" i="2"/>
  <c r="AB35" i="2"/>
  <c r="AB155" i="2" s="1"/>
  <c r="AB55" i="2"/>
  <c r="AB54" i="2"/>
  <c r="AB174" i="2" s="1"/>
  <c r="AB47" i="2"/>
  <c r="AB167" i="2" s="1"/>
  <c r="AB26" i="2"/>
  <c r="AB39" i="2"/>
  <c r="AB159" i="2" s="1"/>
  <c r="AA35" i="2"/>
  <c r="AA155" i="2" s="1"/>
  <c r="AA20" i="2"/>
  <c r="AA47" i="2"/>
  <c r="AA167" i="2" s="1"/>
  <c r="AA19" i="2"/>
  <c r="AA139" i="2" s="1"/>
  <c r="AA32" i="2"/>
  <c r="Z36" i="2"/>
  <c r="Z156" i="2" s="1"/>
  <c r="Z56" i="2"/>
  <c r="Z176" i="2" s="1"/>
  <c r="Z49" i="2"/>
  <c r="Z28" i="2"/>
  <c r="Z148" i="2" s="1"/>
  <c r="Z40" i="2"/>
  <c r="Z160" i="2" s="1"/>
  <c r="Z33" i="2"/>
  <c r="AA11" i="2"/>
  <c r="AA131" i="2" s="1"/>
  <c r="AA21" i="2"/>
  <c r="AA28" i="2"/>
  <c r="AI35" i="1"/>
  <c r="AI19" i="1"/>
  <c r="AI15" i="1"/>
  <c r="AI30" i="1"/>
  <c r="AI26" i="1"/>
  <c r="AI14" i="1"/>
  <c r="AI10" i="1"/>
  <c r="AI25" i="1"/>
  <c r="AI9" i="1"/>
  <c r="AH35" i="1"/>
  <c r="AH23" i="1"/>
  <c r="AH19" i="1"/>
  <c r="AH34" i="1"/>
  <c r="AH30" i="1"/>
  <c r="AH18" i="1"/>
  <c r="AH14" i="1"/>
  <c r="AH29" i="1"/>
  <c r="AH25" i="1"/>
  <c r="AH13" i="1"/>
  <c r="AH9" i="1"/>
  <c r="AG27" i="1"/>
  <c r="AG23" i="1"/>
  <c r="AG11" i="1"/>
  <c r="AG34" i="1"/>
  <c r="AG22" i="1"/>
  <c r="AG18" i="1"/>
  <c r="AG33" i="1"/>
  <c r="AG29" i="1"/>
  <c r="AG17" i="1"/>
  <c r="AG13" i="1"/>
  <c r="AF27" i="1"/>
  <c r="AF11" i="1"/>
  <c r="AF10" i="1"/>
  <c r="AF17" i="1"/>
  <c r="AE35" i="1"/>
  <c r="AE19" i="1"/>
  <c r="AE15" i="1"/>
  <c r="AE30" i="1"/>
  <c r="AE26" i="1"/>
  <c r="AE14" i="1"/>
  <c r="AE10" i="1"/>
  <c r="AE25" i="1"/>
  <c r="AE9" i="1"/>
  <c r="AD35" i="1"/>
  <c r="AD23" i="1"/>
  <c r="AD19" i="1"/>
  <c r="AD34" i="1"/>
  <c r="AD30" i="1"/>
  <c r="AD18" i="1"/>
  <c r="AD14" i="1"/>
  <c r="AD29" i="1"/>
  <c r="AD25" i="1"/>
  <c r="AD13" i="1"/>
  <c r="AD9" i="1"/>
  <c r="AC27" i="1"/>
  <c r="AC23" i="1"/>
  <c r="AC11" i="1"/>
  <c r="AC34" i="1"/>
  <c r="AC22" i="1"/>
  <c r="AC18" i="1"/>
  <c r="AC33" i="1"/>
  <c r="AC29" i="1"/>
  <c r="AC17" i="1"/>
  <c r="AC13" i="1"/>
  <c r="AB27" i="1"/>
  <c r="AB11" i="1"/>
  <c r="AB22" i="1"/>
  <c r="AB10" i="1"/>
  <c r="AB33" i="1"/>
  <c r="AB17" i="1"/>
  <c r="AG73" i="4"/>
  <c r="AC73" i="4"/>
  <c r="AG72" i="4"/>
  <c r="AC72" i="4"/>
  <c r="AG71" i="4"/>
  <c r="AC71" i="4"/>
  <c r="AG69" i="4"/>
  <c r="AC69" i="4"/>
  <c r="AG63" i="4"/>
  <c r="AC63" i="4"/>
  <c r="AG62" i="4"/>
  <c r="AC62" i="4"/>
  <c r="AG61" i="4"/>
  <c r="AC61" i="4"/>
  <c r="AH55" i="4"/>
  <c r="AG55" i="4"/>
  <c r="AC55" i="4"/>
  <c r="AH54" i="4"/>
  <c r="AG53" i="4"/>
  <c r="AC53" i="4"/>
  <c r="AG52" i="4"/>
  <c r="AC52" i="4"/>
  <c r="AH51" i="4"/>
  <c r="AG51" i="4"/>
  <c r="AC51" i="4"/>
  <c r="AG46" i="4"/>
  <c r="AC46" i="4"/>
  <c r="AH45" i="4"/>
  <c r="AG45" i="4"/>
  <c r="AC45" i="4"/>
  <c r="AH44" i="4"/>
  <c r="AG43" i="4"/>
  <c r="AC43" i="4"/>
  <c r="AG42" i="4"/>
  <c r="AC42" i="4"/>
  <c r="AG37" i="4"/>
  <c r="AC37" i="4"/>
  <c r="AG36" i="4"/>
  <c r="AC36" i="4"/>
  <c r="AH35" i="4"/>
  <c r="AG35" i="4"/>
  <c r="AC35" i="4"/>
  <c r="AH34" i="4"/>
  <c r="AG33" i="4"/>
  <c r="AC33" i="4"/>
  <c r="AH28" i="4"/>
  <c r="AG27" i="4"/>
  <c r="AC27" i="4"/>
  <c r="AG26" i="4"/>
  <c r="AC26" i="4"/>
  <c r="AH25" i="4"/>
  <c r="AG25" i="4"/>
  <c r="AC25" i="4"/>
  <c r="AH24" i="4"/>
  <c r="AH73" i="4"/>
  <c r="AH64" i="4"/>
  <c r="AH46" i="4"/>
  <c r="AH37" i="4"/>
  <c r="AH72" i="4"/>
  <c r="AH63" i="4"/>
  <c r="AH36" i="4"/>
  <c r="AH27" i="4"/>
  <c r="AH71" i="4"/>
  <c r="AH62" i="4"/>
  <c r="AH53" i="4"/>
  <c r="AH26" i="4"/>
  <c r="AH17" i="4"/>
  <c r="AH70" i="4"/>
  <c r="AH61" i="4"/>
  <c r="AH52" i="4"/>
  <c r="AH43" i="4"/>
  <c r="AH69" i="4"/>
  <c r="AH60" i="4"/>
  <c r="AH42" i="4"/>
  <c r="AH33" i="4"/>
  <c r="AG64" i="4"/>
  <c r="AG28" i="4"/>
  <c r="AG54" i="4"/>
  <c r="AG18" i="4"/>
  <c r="AG44" i="4"/>
  <c r="AG17" i="4"/>
  <c r="AG70" i="4"/>
  <c r="AG34" i="4"/>
  <c r="AG60" i="4"/>
  <c r="AG24" i="4"/>
  <c r="AF73" i="4"/>
  <c r="AF64" i="4"/>
  <c r="AF55" i="4"/>
  <c r="AF46" i="4"/>
  <c r="AF37" i="4"/>
  <c r="AF28" i="4"/>
  <c r="AF19" i="4"/>
  <c r="AF72" i="4"/>
  <c r="AF63" i="4"/>
  <c r="AF54" i="4"/>
  <c r="AF45" i="4"/>
  <c r="AF36" i="4"/>
  <c r="AF27" i="4"/>
  <c r="AF71" i="4"/>
  <c r="AF62" i="4"/>
  <c r="AF53" i="4"/>
  <c r="AF44" i="4"/>
  <c r="AF35" i="4"/>
  <c r="AF26" i="4"/>
  <c r="AF17" i="4"/>
  <c r="AF70" i="4"/>
  <c r="AF61" i="4"/>
  <c r="AF52" i="4"/>
  <c r="AF43" i="4"/>
  <c r="AF34" i="4"/>
  <c r="AF25" i="4"/>
  <c r="AF69" i="4"/>
  <c r="AF60" i="4"/>
  <c r="AF51" i="4"/>
  <c r="AF42" i="4"/>
  <c r="AF33" i="4"/>
  <c r="AF24" i="4"/>
  <c r="AF15" i="4"/>
  <c r="AE73" i="4"/>
  <c r="AE64" i="4"/>
  <c r="AE55" i="4"/>
  <c r="AE46" i="4"/>
  <c r="AE37" i="4"/>
  <c r="AE28" i="4"/>
  <c r="AD73" i="4"/>
  <c r="AD64" i="4"/>
  <c r="AD55" i="4"/>
  <c r="AD46" i="4"/>
  <c r="AD37" i="4"/>
  <c r="AD28" i="4"/>
  <c r="AD72" i="4"/>
  <c r="AD63" i="4"/>
  <c r="AD54" i="4"/>
  <c r="AD45" i="4"/>
  <c r="AD36" i="4"/>
  <c r="AD27" i="4"/>
  <c r="AE18" i="4"/>
  <c r="AD71" i="4"/>
  <c r="AD62" i="4"/>
  <c r="AD53" i="4"/>
  <c r="AD44" i="4"/>
  <c r="AD35" i="4"/>
  <c r="AD26" i="4"/>
  <c r="AE17" i="4"/>
  <c r="AD70" i="4"/>
  <c r="AD61" i="4"/>
  <c r="AD52" i="4"/>
  <c r="AD43" i="4"/>
  <c r="AD34" i="4"/>
  <c r="AD25" i="4"/>
  <c r="AD16" i="4"/>
  <c r="AD69" i="4"/>
  <c r="AD60" i="4"/>
  <c r="AD51" i="4"/>
  <c r="AD42" i="4"/>
  <c r="AD33" i="4"/>
  <c r="AD24" i="4"/>
  <c r="AC64" i="4"/>
  <c r="AC28" i="4"/>
  <c r="AC54" i="4"/>
  <c r="AC18" i="4"/>
  <c r="AC44" i="4"/>
  <c r="AC17" i="4"/>
  <c r="AC70" i="4"/>
  <c r="AC34" i="4"/>
  <c r="AC60" i="4"/>
  <c r="AC24" i="4"/>
  <c r="AB73" i="4"/>
  <c r="AB64" i="4"/>
  <c r="AB55" i="4"/>
  <c r="AB46" i="4"/>
  <c r="AB37" i="4"/>
  <c r="AB28" i="4"/>
  <c r="AB19" i="4"/>
  <c r="AB72" i="4"/>
  <c r="AB63" i="4"/>
  <c r="AB54" i="4"/>
  <c r="AB45" i="4"/>
  <c r="AB36" i="4"/>
  <c r="AB27" i="4"/>
  <c r="AB71" i="4"/>
  <c r="AB62" i="4"/>
  <c r="AB53" i="4"/>
  <c r="AB44" i="4"/>
  <c r="AB35" i="4"/>
  <c r="AB26" i="4"/>
  <c r="AB17" i="4"/>
  <c r="AB70" i="4"/>
  <c r="AB61" i="4"/>
  <c r="AB52" i="4"/>
  <c r="AB43" i="4"/>
  <c r="AB34" i="4"/>
  <c r="AB25" i="4"/>
  <c r="AB69" i="4"/>
  <c r="AB60" i="4"/>
  <c r="AB51" i="4"/>
  <c r="AB42" i="4"/>
  <c r="AB33" i="4"/>
  <c r="AB24" i="4"/>
  <c r="AB15" i="4"/>
  <c r="AA73" i="4"/>
  <c r="AA64" i="4"/>
  <c r="AA55" i="4"/>
  <c r="AA46" i="4"/>
  <c r="AA37" i="4"/>
  <c r="AA28" i="4"/>
  <c r="AA19" i="4"/>
  <c r="AA72" i="4"/>
  <c r="AA63" i="4"/>
  <c r="AA54" i="4"/>
  <c r="AA45" i="4"/>
  <c r="AA36" i="4"/>
  <c r="AA27" i="4"/>
  <c r="AA18" i="4"/>
  <c r="AA71" i="4"/>
  <c r="AA62" i="4"/>
  <c r="AA53" i="4"/>
  <c r="AA44" i="4"/>
  <c r="AA35" i="4"/>
  <c r="AA26" i="4"/>
  <c r="AA17" i="4"/>
  <c r="AA70" i="4"/>
  <c r="AA61" i="4"/>
  <c r="AA52" i="4"/>
  <c r="AA43" i="4"/>
  <c r="AA34" i="4"/>
  <c r="AA25" i="4"/>
  <c r="AA16" i="4"/>
  <c r="AA69" i="4"/>
  <c r="AA60" i="4"/>
  <c r="AA51" i="4"/>
  <c r="AA42" i="4"/>
  <c r="AA33" i="4"/>
  <c r="AA24" i="4"/>
  <c r="AH18" i="4"/>
  <c r="AF18" i="4"/>
  <c r="AD18" i="4"/>
  <c r="AB18" i="4"/>
  <c r="AH16" i="4"/>
  <c r="AG16" i="4"/>
  <c r="AF16" i="4"/>
  <c r="AE16" i="4"/>
  <c r="AC16" i="4"/>
  <c r="AB16" i="4"/>
  <c r="AH15" i="4"/>
  <c r="AG15" i="4"/>
  <c r="AE15" i="4"/>
  <c r="AD15" i="4"/>
  <c r="AC15" i="4"/>
  <c r="AA15" i="4"/>
  <c r="AH19" i="4"/>
  <c r="AG19" i="4"/>
  <c r="AE19" i="4"/>
  <c r="AD19" i="4"/>
  <c r="AC19" i="4"/>
  <c r="AE56" i="2"/>
  <c r="AD176" i="2"/>
  <c r="AE55" i="2"/>
  <c r="AG54" i="2"/>
  <c r="AG174" i="2" s="1"/>
  <c r="AE54" i="2"/>
  <c r="AE174" i="2" s="1"/>
  <c r="AC54" i="2"/>
  <c r="AC174" i="2" s="1"/>
  <c r="AG50" i="2"/>
  <c r="AE50" i="2"/>
  <c r="AE170" i="2" s="1"/>
  <c r="AC50" i="2"/>
  <c r="AE48" i="2"/>
  <c r="AB48" i="2"/>
  <c r="AB168" i="2" s="1"/>
  <c r="AE47" i="2"/>
  <c r="AE167" i="2" s="1"/>
  <c r="AG46" i="2"/>
  <c r="AG166" i="2" s="1"/>
  <c r="AC46" i="2"/>
  <c r="AC166" i="2" s="1"/>
  <c r="AE43" i="2"/>
  <c r="AA43" i="2"/>
  <c r="AA163" i="2" s="1"/>
  <c r="AG42" i="2"/>
  <c r="AF41" i="2"/>
  <c r="AF161" i="2" s="1"/>
  <c r="AE40" i="2"/>
  <c r="AC40" i="2"/>
  <c r="AC160" i="2" s="1"/>
  <c r="AA39" i="2"/>
  <c r="AA159" i="2" s="1"/>
  <c r="AE36" i="2"/>
  <c r="AG35" i="2"/>
  <c r="AG34" i="2"/>
  <c r="AB34" i="2"/>
  <c r="AC32" i="2"/>
  <c r="AF29" i="2"/>
  <c r="AF149" i="2" s="1"/>
  <c r="AD148" i="2"/>
  <c r="AF27" i="2"/>
  <c r="AF147" i="2" s="1"/>
  <c r="AE27" i="2"/>
  <c r="AB27" i="2"/>
  <c r="AB147" i="2" s="1"/>
  <c r="AA27" i="2"/>
  <c r="AA147" i="2" s="1"/>
  <c r="AC25" i="2"/>
  <c r="AB25" i="2"/>
  <c r="AB145" i="2" s="1"/>
  <c r="AG22" i="2"/>
  <c r="AG142" i="2" s="1"/>
  <c r="AC22" i="2"/>
  <c r="AC142" i="2" s="1"/>
  <c r="AB22" i="2"/>
  <c r="AD140" i="2"/>
  <c r="AF19" i="2"/>
  <c r="AF139" i="2" s="1"/>
  <c r="AD139" i="2"/>
  <c r="AB19" i="2"/>
  <c r="AB139" i="2" s="1"/>
  <c r="AB18" i="2"/>
  <c r="AB15" i="2"/>
  <c r="AB14" i="2"/>
  <c r="AB11" i="2"/>
  <c r="AA15" i="2"/>
  <c r="AA135" i="2" s="1"/>
  <c r="Z13" i="2"/>
  <c r="Z133" i="2" s="1"/>
  <c r="Z12" i="2"/>
  <c r="AF15" i="2"/>
  <c r="AE15" i="2"/>
  <c r="AG14" i="2"/>
  <c r="AG13" i="2"/>
  <c r="AG133" i="2" s="1"/>
  <c r="AE12" i="2"/>
  <c r="AE132" i="2" s="1"/>
  <c r="AF11" i="2"/>
  <c r="AD131" i="2"/>
  <c r="AG35" i="1"/>
  <c r="AF35" i="1"/>
  <c r="AC35" i="1"/>
  <c r="AB35" i="1"/>
  <c r="AI34" i="1"/>
  <c r="AF34" i="1"/>
  <c r="AE34" i="1"/>
  <c r="AB34" i="1"/>
  <c r="AI33" i="1"/>
  <c r="AH33" i="1"/>
  <c r="AF33" i="1"/>
  <c r="AE33" i="1"/>
  <c r="AD33" i="1"/>
  <c r="AI31" i="1"/>
  <c r="AH31" i="1"/>
  <c r="AG31" i="1"/>
  <c r="AF31" i="1"/>
  <c r="AE31" i="1"/>
  <c r="AD31" i="1"/>
  <c r="AC31" i="1"/>
  <c r="AB31" i="1"/>
  <c r="AG30" i="1"/>
  <c r="AF30" i="1"/>
  <c r="AC30" i="1"/>
  <c r="AB30" i="1"/>
  <c r="AI29" i="1"/>
  <c r="AF29" i="1"/>
  <c r="AE29" i="1"/>
  <c r="AB29" i="1"/>
  <c r="AI27" i="1"/>
  <c r="AH27" i="1"/>
  <c r="AE27" i="1"/>
  <c r="AD27" i="1"/>
  <c r="AH26" i="1"/>
  <c r="AG26" i="1"/>
  <c r="AF26" i="1"/>
  <c r="AD26" i="1"/>
  <c r="AC26" i="1"/>
  <c r="AB26" i="1"/>
  <c r="AG25" i="1"/>
  <c r="AF25" i="1"/>
  <c r="AC25" i="1"/>
  <c r="AB25" i="1"/>
  <c r="AI23" i="1"/>
  <c r="AF23" i="1"/>
  <c r="AE23" i="1"/>
  <c r="AB23" i="1"/>
  <c r="AI22" i="1"/>
  <c r="AH22" i="1"/>
  <c r="AF22" i="1"/>
  <c r="AE22" i="1"/>
  <c r="AD22" i="1"/>
  <c r="AI21" i="1"/>
  <c r="AH21" i="1"/>
  <c r="AG21" i="1"/>
  <c r="AF21" i="1"/>
  <c r="AE21" i="1"/>
  <c r="AD21" i="1"/>
  <c r="AC21" i="1"/>
  <c r="AB21" i="1"/>
  <c r="AG19" i="1"/>
  <c r="AF19" i="1"/>
  <c r="AC19" i="1"/>
  <c r="AB19" i="1"/>
  <c r="AI18" i="1"/>
  <c r="AF18" i="1"/>
  <c r="AE18" i="1"/>
  <c r="AB18" i="1"/>
  <c r="AI17" i="1"/>
  <c r="AH17" i="1"/>
  <c r="AE17" i="1"/>
  <c r="AD17" i="1"/>
  <c r="AH15" i="1"/>
  <c r="AG15" i="1"/>
  <c r="AF15" i="1"/>
  <c r="AD15" i="1"/>
  <c r="AC15" i="1"/>
  <c r="AB15" i="1"/>
  <c r="AG14" i="1"/>
  <c r="AF14" i="1"/>
  <c r="AC14" i="1"/>
  <c r="AB14" i="1"/>
  <c r="AI13" i="1"/>
  <c r="AF13" i="1"/>
  <c r="AE13" i="1"/>
  <c r="AB13" i="1"/>
  <c r="AI11" i="1"/>
  <c r="AH11" i="1"/>
  <c r="AH10" i="1"/>
  <c r="AG10" i="1"/>
  <c r="AG9" i="1"/>
  <c r="AF9" i="1"/>
  <c r="AE11" i="1"/>
  <c r="AD11" i="1"/>
  <c r="AD10" i="1"/>
  <c r="AC10" i="1"/>
  <c r="AC9" i="1"/>
  <c r="AB9" i="1"/>
  <c r="AC11" i="2" l="1"/>
  <c r="AC131" i="2" s="1"/>
  <c r="AB40" i="2"/>
  <c r="AB160" i="2" s="1"/>
  <c r="AB28" i="2"/>
  <c r="AB148" i="2" s="1"/>
  <c r="AD159" i="2"/>
  <c r="AC47" i="2"/>
  <c r="AC167" i="2" s="1"/>
  <c r="AF48" i="2"/>
  <c r="AF168" i="2" s="1"/>
  <c r="AE24" i="4"/>
  <c r="AE25" i="4"/>
  <c r="AE26" i="4"/>
  <c r="AE27" i="4"/>
  <c r="AE33" i="4"/>
  <c r="AE34" i="4"/>
  <c r="AE35" i="4"/>
  <c r="AE36" i="4"/>
  <c r="AE42" i="4"/>
  <c r="AE43" i="4"/>
  <c r="AE44" i="4"/>
  <c r="AE45" i="4"/>
  <c r="AE51" i="4"/>
  <c r="AE52" i="4"/>
  <c r="AE53" i="4"/>
  <c r="AE54" i="4"/>
  <c r="AE60" i="4"/>
  <c r="AE61" i="4"/>
  <c r="AE62" i="4"/>
  <c r="AE63" i="4"/>
  <c r="AE69" i="4"/>
  <c r="AE70" i="4"/>
  <c r="AE71" i="4"/>
  <c r="AE72" i="4"/>
  <c r="AC55" i="2"/>
  <c r="AC175" i="2" s="1"/>
  <c r="AG12" i="2"/>
  <c r="AG132" i="2" s="1"/>
  <c r="AF14" i="2"/>
  <c r="AF134" i="2" s="1"/>
  <c r="AF34" i="2"/>
  <c r="AF154" i="2" s="1"/>
  <c r="AE41" i="2"/>
  <c r="AE161" i="2" s="1"/>
  <c r="AE46" i="2"/>
  <c r="AE166" i="2" s="1"/>
  <c r="AE53" i="2"/>
  <c r="AE173" i="2" s="1"/>
  <c r="AC14" i="2"/>
  <c r="AC134" i="2" s="1"/>
  <c r="AD146" i="2"/>
  <c r="AD149" i="2"/>
  <c r="AD162" i="2"/>
  <c r="AC43" i="2"/>
  <c r="AC163" i="2" s="1"/>
  <c r="AB13" i="2"/>
  <c r="AB133" i="2" s="1"/>
  <c r="AB49" i="2"/>
  <c r="AB169" i="2" s="1"/>
  <c r="AA56" i="2"/>
  <c r="AA176" i="2" s="1"/>
  <c r="AB140" i="2"/>
  <c r="AG148" i="2"/>
  <c r="AF140" i="2"/>
  <c r="AE30" i="2"/>
  <c r="AE87" i="2" s="1"/>
  <c r="AE44" i="2"/>
  <c r="AE103" i="2" s="1"/>
  <c r="AG30" i="2"/>
  <c r="AG87" i="2" s="1"/>
  <c r="AG11" i="2"/>
  <c r="AG131" i="2" s="1"/>
  <c r="AF12" i="2"/>
  <c r="AF132" i="2" s="1"/>
  <c r="AD135" i="2"/>
  <c r="AC19" i="2"/>
  <c r="AC139" i="2" s="1"/>
  <c r="AE25" i="2"/>
  <c r="AE145" i="2" s="1"/>
  <c r="AD147" i="2"/>
  <c r="AF32" i="2"/>
  <c r="AF152" i="2" s="1"/>
  <c r="AE33" i="2"/>
  <c r="AE153" i="2" s="1"/>
  <c r="AD155" i="2"/>
  <c r="AD156" i="2"/>
  <c r="AG47" i="2"/>
  <c r="AG167" i="2" s="1"/>
  <c r="AD168" i="2"/>
  <c r="AA53" i="2"/>
  <c r="AA173" i="2" s="1"/>
  <c r="AG162" i="2"/>
  <c r="Z18" i="2"/>
  <c r="Z138" i="2" s="1"/>
  <c r="Z54" i="2"/>
  <c r="Z174" i="2" s="1"/>
  <c r="AA33" i="2"/>
  <c r="AA153" i="2" s="1"/>
  <c r="AE18" i="2"/>
  <c r="AE138" i="2" s="1"/>
  <c r="AG19" i="2"/>
  <c r="AG139" i="2" s="1"/>
  <c r="Z26" i="2"/>
  <c r="Z146" i="2" s="1"/>
  <c r="AE155" i="2"/>
  <c r="AE135" i="2"/>
  <c r="AB44" i="2"/>
  <c r="AB102" i="2" s="1"/>
  <c r="AD132" i="2"/>
  <c r="AG134" i="2"/>
  <c r="AF135" i="2"/>
  <c r="AB134" i="2"/>
  <c r="AB138" i="2"/>
  <c r="AF142" i="2"/>
  <c r="AG145" i="2"/>
  <c r="AF173" i="2"/>
  <c r="Z32" i="2"/>
  <c r="Z152" i="2" s="1"/>
  <c r="Z20" i="2"/>
  <c r="Z140" i="2" s="1"/>
  <c r="Z48" i="2"/>
  <c r="Z168" i="2" s="1"/>
  <c r="AC53" i="2"/>
  <c r="AC153" i="2"/>
  <c r="AC16" i="2"/>
  <c r="AD72" i="2"/>
  <c r="AC21" i="2"/>
  <c r="AC49" i="2"/>
  <c r="AC177" i="2"/>
  <c r="AF46" i="2"/>
  <c r="AF146" i="2"/>
  <c r="AF162" i="2"/>
  <c r="AE11" i="2"/>
  <c r="AC154" i="2"/>
  <c r="AD153" i="2"/>
  <c r="AB156" i="2"/>
  <c r="AE160" i="2"/>
  <c r="AC138" i="2"/>
  <c r="AD174" i="2"/>
  <c r="AD134" i="2"/>
  <c r="AF138" i="2"/>
  <c r="AG161" i="2"/>
  <c r="AB173" i="2"/>
  <c r="AB46" i="2"/>
  <c r="AB146" i="2"/>
  <c r="AB162" i="2"/>
  <c r="AE152" i="2"/>
  <c r="AE140" i="2"/>
  <c r="AE148" i="2"/>
  <c r="AG53" i="2"/>
  <c r="AG153" i="2"/>
  <c r="AG141" i="2"/>
  <c r="AG169" i="2"/>
  <c r="AG177" i="2"/>
  <c r="AE141" i="2"/>
  <c r="AC148" i="2"/>
  <c r="AF156" i="2"/>
  <c r="AC161" i="2"/>
  <c r="AG170" i="2"/>
  <c r="AE175" i="2"/>
  <c r="AE58" i="2"/>
  <c r="AE146" i="2"/>
  <c r="AB154" i="2"/>
  <c r="AF131" i="2"/>
  <c r="AD133" i="2"/>
  <c r="AB131" i="2"/>
  <c r="AB135" i="2"/>
  <c r="AB142" i="2"/>
  <c r="AC145" i="2"/>
  <c r="AF148" i="2"/>
  <c r="AC149" i="2"/>
  <c r="AG149" i="2"/>
  <c r="AB152" i="2"/>
  <c r="AE168" i="2"/>
  <c r="AC170" i="2"/>
  <c r="AA55" i="2"/>
  <c r="AA175" i="2" s="1"/>
  <c r="AB175" i="2"/>
  <c r="AG138" i="2"/>
  <c r="AB30" i="2"/>
  <c r="AB85" i="2" s="1"/>
  <c r="AE39" i="2"/>
  <c r="AE139" i="2"/>
  <c r="AG140" i="2"/>
  <c r="AE147" i="2"/>
  <c r="AC152" i="2"/>
  <c r="AG154" i="2"/>
  <c r="AE163" i="2"/>
  <c r="AB176" i="2"/>
  <c r="AD167" i="2"/>
  <c r="AI6" i="2"/>
  <c r="AE142" i="2"/>
  <c r="AC147" i="2"/>
  <c r="AG147" i="2"/>
  <c r="AE154" i="2"/>
  <c r="AC155" i="2"/>
  <c r="AG155" i="2"/>
  <c r="AE156" i="2"/>
  <c r="AC159" i="2"/>
  <c r="AG159" i="2"/>
  <c r="AE162" i="2"/>
  <c r="AG163" i="2"/>
  <c r="AE176" i="2"/>
  <c r="AA152" i="2"/>
  <c r="AA132" i="2"/>
  <c r="AA140" i="2"/>
  <c r="AA148" i="2"/>
  <c r="AA156" i="2"/>
  <c r="AA145" i="2"/>
  <c r="AA141" i="2"/>
  <c r="AA177" i="2"/>
  <c r="AA146" i="2"/>
  <c r="AA154" i="2"/>
  <c r="AA142" i="2"/>
  <c r="AA160" i="2"/>
  <c r="AA166" i="2"/>
  <c r="Z145" i="2"/>
  <c r="Z173" i="2"/>
  <c r="Z153" i="2"/>
  <c r="Z161" i="2"/>
  <c r="Z141" i="2"/>
  <c r="Z169" i="2"/>
  <c r="Z149" i="2"/>
  <c r="Z177" i="2"/>
  <c r="Z166" i="2"/>
  <c r="Z154" i="2"/>
  <c r="Z134" i="2"/>
  <c r="Z162" i="2"/>
  <c r="Z142" i="2"/>
  <c r="Z170" i="2"/>
  <c r="Z132" i="2"/>
  <c r="Z131" i="2"/>
  <c r="Z175" i="2"/>
  <c r="AD17" i="4"/>
  <c r="AG89" i="2" l="1"/>
  <c r="AE102" i="2"/>
  <c r="AE85" i="2"/>
  <c r="AE89" i="2"/>
  <c r="AE86" i="2"/>
  <c r="AE88" i="2"/>
  <c r="AG85" i="2"/>
  <c r="AG86" i="2"/>
  <c r="AF37" i="2"/>
  <c r="AF95" i="2" s="1"/>
  <c r="AE100" i="2"/>
  <c r="AB37" i="2"/>
  <c r="AB94" i="2" s="1"/>
  <c r="AB100" i="2"/>
  <c r="AB23" i="2"/>
  <c r="AB80" i="2" s="1"/>
  <c r="AD73" i="2"/>
  <c r="AC23" i="2"/>
  <c r="AC79" i="2" s="1"/>
  <c r="AD82" i="2"/>
  <c r="AC74" i="2"/>
  <c r="AF16" i="2"/>
  <c r="AF75" i="2" s="1"/>
  <c r="AE16" i="2"/>
  <c r="AE71" i="2" s="1"/>
  <c r="AB16" i="2"/>
  <c r="AB75" i="2" s="1"/>
  <c r="AG88" i="2"/>
  <c r="AF23" i="2"/>
  <c r="AE101" i="2"/>
  <c r="AB88" i="2"/>
  <c r="AB86" i="2"/>
  <c r="AC72" i="2"/>
  <c r="AB58" i="2"/>
  <c r="AD74" i="2"/>
  <c r="AG44" i="2"/>
  <c r="AG37" i="2"/>
  <c r="AG93" i="2" s="1"/>
  <c r="AF58" i="2"/>
  <c r="AE117" i="2"/>
  <c r="AE113" i="2"/>
  <c r="AB166" i="2"/>
  <c r="AE37" i="2"/>
  <c r="AF166" i="2"/>
  <c r="AD169" i="2"/>
  <c r="AD101" i="2"/>
  <c r="AC44" i="2"/>
  <c r="AC75" i="2"/>
  <c r="AC71" i="2"/>
  <c r="AC173" i="2"/>
  <c r="AG51" i="2"/>
  <c r="AG58" i="2"/>
  <c r="AC141" i="2"/>
  <c r="AD173" i="2"/>
  <c r="AG173" i="2"/>
  <c r="AE23" i="2"/>
  <c r="AE131" i="2"/>
  <c r="AD141" i="2"/>
  <c r="AD71" i="2"/>
  <c r="AD75" i="2"/>
  <c r="AD145" i="2"/>
  <c r="AB103" i="2"/>
  <c r="AB101" i="2"/>
  <c r="AB99" i="2"/>
  <c r="AE116" i="2"/>
  <c r="AC73" i="2"/>
  <c r="AF44" i="2"/>
  <c r="AE99" i="2"/>
  <c r="AE159" i="2"/>
  <c r="AC51" i="2"/>
  <c r="AC109" i="2" s="1"/>
  <c r="AC30" i="2"/>
  <c r="AD85" i="2"/>
  <c r="AC37" i="2"/>
  <c r="AD138" i="2"/>
  <c r="AG23" i="2"/>
  <c r="AF30" i="2"/>
  <c r="AB89" i="2"/>
  <c r="AB87" i="2"/>
  <c r="AB51" i="2"/>
  <c r="AE51" i="2"/>
  <c r="AF51" i="2"/>
  <c r="AF106" i="2" s="1"/>
  <c r="AC169" i="2"/>
  <c r="AD161" i="2"/>
  <c r="AC58" i="2"/>
  <c r="AC113" i="2" s="1"/>
  <c r="AE115" i="2"/>
  <c r="AE114" i="2"/>
  <c r="AB68" i="4"/>
  <c r="AB59" i="4"/>
  <c r="AB50" i="4"/>
  <c r="AB41" i="4"/>
  <c r="AB32" i="4"/>
  <c r="AB23" i="4"/>
  <c r="AB14" i="4"/>
  <c r="AB67" i="4"/>
  <c r="AB58" i="4"/>
  <c r="AB49" i="4"/>
  <c r="AB40" i="4"/>
  <c r="AB31" i="4"/>
  <c r="AB22" i="4"/>
  <c r="AB13" i="4"/>
  <c r="AH68" i="4"/>
  <c r="AH59" i="4"/>
  <c r="AH50" i="4"/>
  <c r="AH41" i="4"/>
  <c r="AH32" i="4"/>
  <c r="AH23" i="4"/>
  <c r="AH14" i="4"/>
  <c r="AH67" i="4"/>
  <c r="AH58" i="4"/>
  <c r="AH49" i="4"/>
  <c r="AH40" i="4"/>
  <c r="AH31" i="4"/>
  <c r="AH22" i="4"/>
  <c r="AH13" i="4"/>
  <c r="AG68" i="4"/>
  <c r="AG59" i="4"/>
  <c r="AG50" i="4"/>
  <c r="AG41" i="4"/>
  <c r="AG32" i="4"/>
  <c r="AG23" i="4"/>
  <c r="AG14" i="4"/>
  <c r="AG67" i="4"/>
  <c r="AG58" i="4"/>
  <c r="AG49" i="4"/>
  <c r="AG40" i="4"/>
  <c r="AG31" i="4"/>
  <c r="AG22" i="4"/>
  <c r="AG13" i="4"/>
  <c r="AF68" i="4"/>
  <c r="AF59" i="4"/>
  <c r="AF50" i="4"/>
  <c r="AF41" i="4"/>
  <c r="AF32" i="4"/>
  <c r="AF23" i="4"/>
  <c r="AF14" i="4"/>
  <c r="AF67" i="4"/>
  <c r="AF58" i="4"/>
  <c r="AF49" i="4"/>
  <c r="AF40" i="4"/>
  <c r="AF31" i="4"/>
  <c r="AF22" i="4"/>
  <c r="AF13" i="4"/>
  <c r="AC68" i="4"/>
  <c r="AC59" i="4"/>
  <c r="AC50" i="4"/>
  <c r="AC41" i="4"/>
  <c r="AC32" i="4"/>
  <c r="AC23" i="4"/>
  <c r="AC14" i="4"/>
  <c r="AC67" i="4"/>
  <c r="AC58" i="4"/>
  <c r="AC49" i="4"/>
  <c r="AC40" i="4"/>
  <c r="AC31" i="4"/>
  <c r="AC22" i="4"/>
  <c r="AC13" i="4"/>
  <c r="AD78" i="2" l="1"/>
  <c r="AB81" i="2"/>
  <c r="AB78" i="2"/>
  <c r="AB82" i="2"/>
  <c r="AB79" i="2"/>
  <c r="AF92" i="2"/>
  <c r="AD80" i="2"/>
  <c r="AE90" i="2"/>
  <c r="AB96" i="2"/>
  <c r="AB93" i="2"/>
  <c r="AD81" i="2"/>
  <c r="AC81" i="2"/>
  <c r="AD79" i="2"/>
  <c r="AC80" i="2"/>
  <c r="AC78" i="2"/>
  <c r="AG90" i="2"/>
  <c r="AF93" i="2"/>
  <c r="AF96" i="2"/>
  <c r="AF94" i="2"/>
  <c r="AB95" i="2"/>
  <c r="AB92" i="2"/>
  <c r="AE72" i="2"/>
  <c r="AE74" i="2"/>
  <c r="AD76" i="2"/>
  <c r="AF72" i="2"/>
  <c r="AF71" i="2"/>
  <c r="AF73" i="2"/>
  <c r="AE104" i="2"/>
  <c r="AF74" i="2"/>
  <c r="AC82" i="2"/>
  <c r="AE14" i="4"/>
  <c r="AD14" i="4"/>
  <c r="AG74" i="2"/>
  <c r="AG72" i="2"/>
  <c r="AD31" i="4"/>
  <c r="AE31" i="4"/>
  <c r="AD67" i="4"/>
  <c r="AE67" i="4"/>
  <c r="AD41" i="4"/>
  <c r="AE41" i="4"/>
  <c r="AG75" i="2"/>
  <c r="AD50" i="4"/>
  <c r="AE50" i="4"/>
  <c r="AB72" i="2"/>
  <c r="AB74" i="2"/>
  <c r="AD22" i="4"/>
  <c r="AE22" i="4"/>
  <c r="AD58" i="4"/>
  <c r="AE58" i="4"/>
  <c r="AD32" i="4"/>
  <c r="AE32" i="4"/>
  <c r="AD68" i="4"/>
  <c r="AE68" i="4"/>
  <c r="AG71" i="2"/>
  <c r="AB73" i="2"/>
  <c r="AD40" i="4"/>
  <c r="AE40" i="4"/>
  <c r="AE13" i="4"/>
  <c r="AD13" i="4"/>
  <c r="AD49" i="4"/>
  <c r="AE49" i="4"/>
  <c r="AD23" i="4"/>
  <c r="AE23" i="4"/>
  <c r="AD59" i="4"/>
  <c r="AE59" i="4"/>
  <c r="AE75" i="2"/>
  <c r="AE73" i="2"/>
  <c r="AG73" i="2"/>
  <c r="AB71" i="2"/>
  <c r="AF80" i="2"/>
  <c r="AF79" i="2"/>
  <c r="AF78" i="2"/>
  <c r="AF82" i="2"/>
  <c r="AF81" i="2"/>
  <c r="AB90" i="2"/>
  <c r="AG96" i="2"/>
  <c r="AG92" i="2"/>
  <c r="AG94" i="2"/>
  <c r="AG95" i="2"/>
  <c r="AC76" i="2"/>
  <c r="AG100" i="2"/>
  <c r="AG99" i="2"/>
  <c r="AG103" i="2"/>
  <c r="AG101" i="2"/>
  <c r="AG102" i="2"/>
  <c r="AB117" i="2"/>
  <c r="AB116" i="2"/>
  <c r="AB115" i="2"/>
  <c r="AB114" i="2"/>
  <c r="AB113" i="2"/>
  <c r="AB104" i="2"/>
  <c r="AD116" i="2"/>
  <c r="AD117" i="2"/>
  <c r="AD114" i="2"/>
  <c r="AD115" i="2"/>
  <c r="AF89" i="2"/>
  <c r="AF87" i="2"/>
  <c r="AF88" i="2"/>
  <c r="AF86" i="2"/>
  <c r="AF85" i="2"/>
  <c r="AF117" i="2"/>
  <c r="AF116" i="2"/>
  <c r="AF113" i="2"/>
  <c r="AF114" i="2"/>
  <c r="AF115" i="2"/>
  <c r="AG80" i="2"/>
  <c r="AG79" i="2"/>
  <c r="AG81" i="2"/>
  <c r="AG78" i="2"/>
  <c r="AG82" i="2"/>
  <c r="AD94" i="2"/>
  <c r="AD96" i="2"/>
  <c r="AD92" i="2"/>
  <c r="AD95" i="2"/>
  <c r="AD93" i="2"/>
  <c r="AD88" i="2"/>
  <c r="AD86" i="2"/>
  <c r="AD87" i="2"/>
  <c r="AD89" i="2"/>
  <c r="AG108" i="2"/>
  <c r="AG110" i="2"/>
  <c r="AG106" i="2"/>
  <c r="AG107" i="2"/>
  <c r="AG109" i="2"/>
  <c r="AE118" i="2"/>
  <c r="AD106" i="2"/>
  <c r="AD108" i="2"/>
  <c r="AD107" i="2"/>
  <c r="AD110" i="2"/>
  <c r="AG116" i="2"/>
  <c r="AG117" i="2"/>
  <c r="AG115" i="2"/>
  <c r="AG114" i="2"/>
  <c r="AC116" i="2"/>
  <c r="AC117" i="2"/>
  <c r="AC114" i="2"/>
  <c r="AC115" i="2"/>
  <c r="AC108" i="2"/>
  <c r="AC106" i="2"/>
  <c r="AC107" i="2"/>
  <c r="AC110" i="2"/>
  <c r="AC100" i="2"/>
  <c r="AC99" i="2"/>
  <c r="AC101" i="2"/>
  <c r="AC103" i="2"/>
  <c r="AC102" i="2"/>
  <c r="AE92" i="2"/>
  <c r="AE96" i="2"/>
  <c r="AE94" i="2"/>
  <c r="AE95" i="2"/>
  <c r="AE93" i="2"/>
  <c r="AD109" i="2"/>
  <c r="AG113" i="2"/>
  <c r="AE110" i="2"/>
  <c r="AE108" i="2"/>
  <c r="AE106" i="2"/>
  <c r="AE107" i="2"/>
  <c r="AE109" i="2"/>
  <c r="AF107" i="2"/>
  <c r="AF110" i="2"/>
  <c r="AF109" i="2"/>
  <c r="AF108" i="2"/>
  <c r="AB107" i="2"/>
  <c r="AB109" i="2"/>
  <c r="AB110" i="2"/>
  <c r="AB108" i="2"/>
  <c r="AC96" i="2"/>
  <c r="AC93" i="2"/>
  <c r="AC92" i="2"/>
  <c r="AC94" i="2"/>
  <c r="AC95" i="2"/>
  <c r="AC88" i="2"/>
  <c r="AC87" i="2"/>
  <c r="AC85" i="2"/>
  <c r="AC86" i="2"/>
  <c r="AC89" i="2"/>
  <c r="AF101" i="2"/>
  <c r="AF103" i="2"/>
  <c r="AF100" i="2"/>
  <c r="AF99" i="2"/>
  <c r="AF102" i="2"/>
  <c r="AE78" i="2"/>
  <c r="AE79" i="2"/>
  <c r="AE82" i="2"/>
  <c r="AE81" i="2"/>
  <c r="AE80" i="2"/>
  <c r="AD100" i="2"/>
  <c r="AD102" i="2"/>
  <c r="AD99" i="2"/>
  <c r="AD103" i="2"/>
  <c r="AB106" i="2"/>
  <c r="AA68" i="4"/>
  <c r="AA59" i="4"/>
  <c r="AA50" i="4"/>
  <c r="AA41" i="4"/>
  <c r="AA32" i="4"/>
  <c r="AA23" i="4"/>
  <c r="AA14" i="4"/>
  <c r="AA67" i="4"/>
  <c r="AA58" i="4"/>
  <c r="AA49" i="4"/>
  <c r="AA40" i="4"/>
  <c r="AA31" i="4"/>
  <c r="AA22" i="4"/>
  <c r="AA13" i="4"/>
  <c r="AB83" i="2" l="1"/>
  <c r="AD83" i="2"/>
  <c r="AC83" i="2"/>
  <c r="AB97" i="2"/>
  <c r="AF97" i="2"/>
  <c r="AG76" i="2"/>
  <c r="AD90" i="2"/>
  <c r="AE76" i="2"/>
  <c r="AF76" i="2"/>
  <c r="AF104" i="2"/>
  <c r="AG118" i="2"/>
  <c r="AG97" i="2"/>
  <c r="AF111" i="2"/>
  <c r="AF118" i="2"/>
  <c r="AB76" i="2"/>
  <c r="AF83" i="2"/>
  <c r="AE83" i="2"/>
  <c r="AC90" i="2"/>
  <c r="AC104" i="2"/>
  <c r="AC111" i="2"/>
  <c r="AC118" i="2"/>
  <c r="AB118" i="2"/>
  <c r="AG104" i="2"/>
  <c r="AD104" i="2"/>
  <c r="AC97" i="2"/>
  <c r="AD111" i="2"/>
  <c r="AG111" i="2"/>
  <c r="AB111" i="2"/>
  <c r="AF90" i="2"/>
  <c r="AE97" i="2"/>
  <c r="AE111" i="2"/>
  <c r="AD118" i="2"/>
  <c r="AD97" i="2"/>
  <c r="AG83" i="2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D34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AC9" i="3" s="1"/>
  <c r="S9" i="3"/>
  <c r="AC13" i="3" s="1"/>
  <c r="T9" i="3"/>
  <c r="AC17" i="3" s="1"/>
  <c r="U9" i="3"/>
  <c r="AC21" i="3" s="1"/>
  <c r="V9" i="3"/>
  <c r="AC25" i="3" s="1"/>
  <c r="W9" i="3"/>
  <c r="AC29" i="3" s="1"/>
  <c r="X9" i="3"/>
  <c r="AC33" i="3" s="1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AC10" i="3" s="1"/>
  <c r="S10" i="3"/>
  <c r="AC14" i="3" s="1"/>
  <c r="T10" i="3"/>
  <c r="AC18" i="3" s="1"/>
  <c r="U10" i="3"/>
  <c r="AC22" i="3" s="1"/>
  <c r="V10" i="3"/>
  <c r="AC26" i="3" s="1"/>
  <c r="W10" i="3"/>
  <c r="AC30" i="3" s="1"/>
  <c r="X10" i="3"/>
  <c r="AC34" i="3" s="1"/>
  <c r="D33" i="3"/>
  <c r="D30" i="3"/>
  <c r="D29" i="3"/>
  <c r="D26" i="3"/>
  <c r="D25" i="3"/>
  <c r="D22" i="3"/>
  <c r="D21" i="3"/>
  <c r="D18" i="3"/>
  <c r="D17" i="3"/>
  <c r="D14" i="3"/>
  <c r="D13" i="3"/>
  <c r="D10" i="3"/>
  <c r="D9" i="3"/>
  <c r="E5" i="3"/>
  <c r="F5" i="3"/>
  <c r="G5" i="3"/>
  <c r="H5" i="3"/>
  <c r="I5" i="3"/>
  <c r="J5" i="3"/>
  <c r="K5" i="3"/>
  <c r="L5" i="3"/>
  <c r="M5" i="3"/>
  <c r="N5" i="3"/>
  <c r="O5" i="3"/>
  <c r="P5" i="3"/>
  <c r="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D6" i="3"/>
  <c r="D5" i="3"/>
  <c r="W177" i="2"/>
  <c r="V177" i="2"/>
  <c r="U177" i="2"/>
  <c r="S177" i="2"/>
  <c r="R177" i="2"/>
  <c r="Q177" i="2"/>
  <c r="W176" i="2"/>
  <c r="V176" i="2"/>
  <c r="V33" i="3"/>
  <c r="AI25" i="3" s="1"/>
  <c r="T176" i="2"/>
  <c r="T33" i="3"/>
  <c r="AI17" i="3" s="1"/>
  <c r="R176" i="2"/>
  <c r="R33" i="3"/>
  <c r="AI9" i="3" s="1"/>
  <c r="W175" i="2"/>
  <c r="U175" i="2"/>
  <c r="S175" i="2"/>
  <c r="Q175" i="2"/>
  <c r="W174" i="2"/>
  <c r="V174" i="2"/>
  <c r="U174" i="2"/>
  <c r="T174" i="2"/>
  <c r="S174" i="2"/>
  <c r="W173" i="2"/>
  <c r="V173" i="2"/>
  <c r="U173" i="2"/>
  <c r="S173" i="2"/>
  <c r="R173" i="2"/>
  <c r="X30" i="3"/>
  <c r="AH34" i="3" s="1"/>
  <c r="V170" i="2"/>
  <c r="V30" i="3"/>
  <c r="AH26" i="3" s="1"/>
  <c r="U30" i="3"/>
  <c r="AH22" i="3" s="1"/>
  <c r="T30" i="3"/>
  <c r="AH18" i="3" s="1"/>
  <c r="R170" i="2"/>
  <c r="Q170" i="2"/>
  <c r="X29" i="3"/>
  <c r="AH33" i="3" s="1"/>
  <c r="W29" i="3"/>
  <c r="AH29" i="3" s="1"/>
  <c r="U169" i="2"/>
  <c r="U29" i="3"/>
  <c r="AH21" i="3" s="1"/>
  <c r="T29" i="3"/>
  <c r="AH17" i="3" s="1"/>
  <c r="S29" i="3"/>
  <c r="AH13" i="3" s="1"/>
  <c r="Q169" i="2"/>
  <c r="W168" i="2"/>
  <c r="T168" i="2"/>
  <c r="S168" i="2"/>
  <c r="R168" i="2"/>
  <c r="W167" i="2"/>
  <c r="V167" i="2"/>
  <c r="U167" i="2"/>
  <c r="T167" i="2"/>
  <c r="R167" i="2"/>
  <c r="Q167" i="2"/>
  <c r="U166" i="2"/>
  <c r="R166" i="2"/>
  <c r="Q166" i="2"/>
  <c r="X26" i="3"/>
  <c r="AG34" i="3" s="1"/>
  <c r="W26" i="3"/>
  <c r="AG30" i="3" s="1"/>
  <c r="U163" i="2"/>
  <c r="U26" i="3"/>
  <c r="AG22" i="3" s="1"/>
  <c r="T26" i="3"/>
  <c r="AG18" i="3" s="1"/>
  <c r="R163" i="2"/>
  <c r="Q163" i="2"/>
  <c r="X25" i="3"/>
  <c r="AG33" i="3" s="1"/>
  <c r="W25" i="3"/>
  <c r="AG29" i="3" s="1"/>
  <c r="U162" i="2"/>
  <c r="U25" i="3"/>
  <c r="AG21" i="3" s="1"/>
  <c r="T25" i="3"/>
  <c r="AG17" i="3" s="1"/>
  <c r="S25" i="3"/>
  <c r="AG13" i="3" s="1"/>
  <c r="Q162" i="2"/>
  <c r="V161" i="2"/>
  <c r="U161" i="2"/>
  <c r="T161" i="2"/>
  <c r="S161" i="2"/>
  <c r="Q161" i="2"/>
  <c r="W160" i="2"/>
  <c r="V160" i="2"/>
  <c r="U160" i="2"/>
  <c r="R160" i="2"/>
  <c r="Q160" i="2"/>
  <c r="W159" i="2"/>
  <c r="V159" i="2"/>
  <c r="T159" i="2"/>
  <c r="S159" i="2"/>
  <c r="R159" i="2"/>
  <c r="Q159" i="2"/>
  <c r="X22" i="3"/>
  <c r="AF34" i="3" s="1"/>
  <c r="V156" i="2"/>
  <c r="U156" i="2"/>
  <c r="T156" i="2"/>
  <c r="T22" i="3"/>
  <c r="AF18" i="3" s="1"/>
  <c r="S22" i="3"/>
  <c r="AF14" i="3" s="1"/>
  <c r="R22" i="3"/>
  <c r="AF10" i="3" s="1"/>
  <c r="X21" i="3"/>
  <c r="AF33" i="3" s="1"/>
  <c r="W21" i="3"/>
  <c r="AF29" i="3" s="1"/>
  <c r="U155" i="2"/>
  <c r="T155" i="2"/>
  <c r="T21" i="3"/>
  <c r="AF17" i="3" s="1"/>
  <c r="S21" i="3"/>
  <c r="AF13" i="3" s="1"/>
  <c r="R21" i="3"/>
  <c r="AF9" i="3" s="1"/>
  <c r="W154" i="2"/>
  <c r="U154" i="2"/>
  <c r="T154" i="2"/>
  <c r="Q154" i="2"/>
  <c r="W153" i="2"/>
  <c r="U153" i="2"/>
  <c r="T153" i="2"/>
  <c r="V152" i="2"/>
  <c r="R152" i="2"/>
  <c r="Q152" i="2"/>
  <c r="X18" i="3"/>
  <c r="AE34" i="3" s="1"/>
  <c r="W18" i="3"/>
  <c r="AE30" i="3" s="1"/>
  <c r="U149" i="2"/>
  <c r="T149" i="2"/>
  <c r="T18" i="3"/>
  <c r="AE18" i="3" s="1"/>
  <c r="S18" i="3"/>
  <c r="AE14" i="3" s="1"/>
  <c r="Q149" i="2"/>
  <c r="W148" i="2"/>
  <c r="W17" i="3"/>
  <c r="AE29" i="3" s="1"/>
  <c r="V17" i="3"/>
  <c r="AE25" i="3" s="1"/>
  <c r="U17" i="3"/>
  <c r="AE21" i="3" s="1"/>
  <c r="S148" i="2"/>
  <c r="S17" i="3"/>
  <c r="AE13" i="3" s="1"/>
  <c r="R17" i="3"/>
  <c r="AE9" i="3" s="1"/>
  <c r="W147" i="2"/>
  <c r="V147" i="2"/>
  <c r="U147" i="2"/>
  <c r="T147" i="2"/>
  <c r="R147" i="2"/>
  <c r="Q147" i="2"/>
  <c r="W146" i="2"/>
  <c r="V146" i="2"/>
  <c r="T146" i="2"/>
  <c r="S146" i="2"/>
  <c r="R146" i="2"/>
  <c r="Q146" i="2"/>
  <c r="W145" i="2"/>
  <c r="V145" i="2"/>
  <c r="U145" i="2"/>
  <c r="T145" i="2"/>
  <c r="S145" i="2"/>
  <c r="R145" i="2"/>
  <c r="Q145" i="2"/>
  <c r="X14" i="3"/>
  <c r="AD34" i="3" s="1"/>
  <c r="V142" i="2"/>
  <c r="U142" i="2"/>
  <c r="T142" i="2"/>
  <c r="T14" i="3"/>
  <c r="AD18" i="3" s="1"/>
  <c r="S14" i="3"/>
  <c r="AD14" i="3" s="1"/>
  <c r="Q142" i="2"/>
  <c r="X13" i="3"/>
  <c r="AD33" i="3" s="1"/>
  <c r="W13" i="3"/>
  <c r="AD29" i="3" s="1"/>
  <c r="U141" i="2"/>
  <c r="T141" i="2"/>
  <c r="T13" i="3"/>
  <c r="AD17" i="3" s="1"/>
  <c r="S13" i="3"/>
  <c r="AD13" i="3" s="1"/>
  <c r="R13" i="3"/>
  <c r="AD9" i="3" s="1"/>
  <c r="T140" i="2"/>
  <c r="W139" i="2"/>
  <c r="V139" i="2"/>
  <c r="U139" i="2"/>
  <c r="S139" i="2"/>
  <c r="R139" i="2"/>
  <c r="V138" i="2"/>
  <c r="U138" i="2"/>
  <c r="R138" i="2"/>
  <c r="Q138" i="2"/>
  <c r="U135" i="2"/>
  <c r="T134" i="2"/>
  <c r="S134" i="2"/>
  <c r="W133" i="2"/>
  <c r="R133" i="2"/>
  <c r="U132" i="2"/>
  <c r="V135" i="2"/>
  <c r="R135" i="2"/>
  <c r="Q135" i="2"/>
  <c r="Q134" i="2"/>
  <c r="V131" i="2"/>
  <c r="R131" i="2"/>
  <c r="U134" i="2"/>
  <c r="T133" i="2"/>
  <c r="S176" i="2"/>
  <c r="Q174" i="2"/>
  <c r="V169" i="2"/>
  <c r="R169" i="2"/>
  <c r="R161" i="2"/>
  <c r="U146" i="2"/>
  <c r="V141" i="2"/>
  <c r="R141" i="2"/>
  <c r="T139" i="2"/>
  <c r="R132" i="2"/>
  <c r="Q132" i="2"/>
  <c r="V133" i="2"/>
  <c r="W128" i="2"/>
  <c r="X5" i="3"/>
  <c r="AB33" i="3" s="1"/>
  <c r="W126" i="2"/>
  <c r="W124" i="2"/>
  <c r="W6" i="3"/>
  <c r="AB30" i="3" s="1"/>
  <c r="W5" i="3"/>
  <c r="AB29" i="3" s="1"/>
  <c r="V125" i="2"/>
  <c r="V6" i="3"/>
  <c r="AB26" i="3" s="1"/>
  <c r="V5" i="3"/>
  <c r="AB25" i="3" s="1"/>
  <c r="U125" i="2"/>
  <c r="U124" i="2"/>
  <c r="AI22" i="3"/>
  <c r="U5" i="3"/>
  <c r="AB21" i="3" s="1"/>
  <c r="T126" i="2"/>
  <c r="T125" i="2"/>
  <c r="T124" i="2"/>
  <c r="AI18" i="3"/>
  <c r="S127" i="2"/>
  <c r="S126" i="2"/>
  <c r="S124" i="2"/>
  <c r="R128" i="2"/>
  <c r="S5" i="3"/>
  <c r="AB13" i="3" s="1"/>
  <c r="R125" i="2"/>
  <c r="R124" i="2"/>
  <c r="Q128" i="2"/>
  <c r="Q127" i="2"/>
  <c r="Q126" i="2"/>
  <c r="Q125" i="2"/>
  <c r="Q124" i="2"/>
  <c r="T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V175" i="2"/>
  <c r="R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T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W170" i="2"/>
  <c r="S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U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W166" i="2"/>
  <c r="S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V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V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T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S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V153" i="2"/>
  <c r="R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U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W142" i="2"/>
  <c r="S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U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W138" i="2"/>
  <c r="S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C131" i="2"/>
  <c r="W135" i="2"/>
  <c r="S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W134" i="2"/>
  <c r="V134" i="2"/>
  <c r="R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U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T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W131" i="2"/>
  <c r="S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V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C124" i="2"/>
  <c r="D92" i="2"/>
  <c r="E92" i="2"/>
  <c r="F95" i="2"/>
  <c r="G92" i="2"/>
  <c r="H92" i="2"/>
  <c r="I93" i="2"/>
  <c r="J94" i="2"/>
  <c r="K92" i="2"/>
  <c r="L92" i="2"/>
  <c r="M92" i="2"/>
  <c r="N92" i="2"/>
  <c r="O92" i="2"/>
  <c r="P92" i="2"/>
  <c r="C96" i="2"/>
  <c r="C85" i="2"/>
  <c r="C66" i="2"/>
  <c r="F92" i="2"/>
  <c r="E93" i="2"/>
  <c r="M93" i="2"/>
  <c r="N93" i="2"/>
  <c r="I94" i="2"/>
  <c r="N94" i="2"/>
  <c r="M95" i="2"/>
  <c r="I96" i="2"/>
  <c r="J96" i="2"/>
  <c r="C93" i="2"/>
  <c r="C86" i="2"/>
  <c r="N81" i="2"/>
  <c r="C82" i="2"/>
  <c r="C74" i="2"/>
  <c r="P114" i="2"/>
  <c r="N116" i="2"/>
  <c r="L114" i="2"/>
  <c r="K115" i="2"/>
  <c r="J116" i="2"/>
  <c r="H114" i="2"/>
  <c r="G115" i="2"/>
  <c r="F116" i="2"/>
  <c r="D114" i="2"/>
  <c r="C114" i="2"/>
  <c r="P109" i="2"/>
  <c r="N107" i="2"/>
  <c r="M108" i="2"/>
  <c r="L109" i="2"/>
  <c r="J107" i="2"/>
  <c r="I108" i="2"/>
  <c r="H109" i="2"/>
  <c r="F107" i="2"/>
  <c r="E108" i="2"/>
  <c r="D109" i="2"/>
  <c r="P100" i="2"/>
  <c r="M99" i="2"/>
  <c r="L100" i="2"/>
  <c r="K101" i="2"/>
  <c r="I99" i="2"/>
  <c r="H100" i="2"/>
  <c r="G101" i="2"/>
  <c r="E99" i="2"/>
  <c r="D100" i="2"/>
  <c r="C100" i="2"/>
  <c r="P87" i="2"/>
  <c r="O88" i="2"/>
  <c r="M86" i="2"/>
  <c r="L87" i="2"/>
  <c r="I86" i="2"/>
  <c r="H87" i="2"/>
  <c r="E86" i="2"/>
  <c r="D87" i="2"/>
  <c r="P80" i="2"/>
  <c r="N80" i="2"/>
  <c r="L80" i="2"/>
  <c r="K79" i="2"/>
  <c r="J80" i="2"/>
  <c r="H80" i="2"/>
  <c r="G79" i="2"/>
  <c r="F80" i="2"/>
  <c r="D80" i="2"/>
  <c r="P73" i="2"/>
  <c r="N71" i="2"/>
  <c r="L73" i="2"/>
  <c r="K71" i="2"/>
  <c r="J71" i="2"/>
  <c r="H73" i="2"/>
  <c r="F71" i="2"/>
  <c r="D73" i="2"/>
  <c r="D66" i="2"/>
  <c r="E65" i="2"/>
  <c r="G64" i="2"/>
  <c r="H66" i="2"/>
  <c r="I65" i="2"/>
  <c r="L66" i="2"/>
  <c r="M65" i="2"/>
  <c r="Q11" i="3" l="1"/>
  <c r="I11" i="3"/>
  <c r="N11" i="3"/>
  <c r="F11" i="3"/>
  <c r="P11" i="3"/>
  <c r="H11" i="3"/>
  <c r="O11" i="3"/>
  <c r="G11" i="3"/>
  <c r="K11" i="3"/>
  <c r="H15" i="3"/>
  <c r="M11" i="3"/>
  <c r="E11" i="3"/>
  <c r="L11" i="3"/>
  <c r="J11" i="3"/>
  <c r="N23" i="3"/>
  <c r="J23" i="3"/>
  <c r="F23" i="3"/>
  <c r="P27" i="3"/>
  <c r="L27" i="3"/>
  <c r="H27" i="3"/>
  <c r="N31" i="3"/>
  <c r="J31" i="3"/>
  <c r="F31" i="3"/>
  <c r="Q35" i="3"/>
  <c r="M35" i="3"/>
  <c r="I35" i="3"/>
  <c r="E35" i="3"/>
  <c r="O27" i="3"/>
  <c r="K27" i="3"/>
  <c r="G27" i="3"/>
  <c r="P35" i="3"/>
  <c r="L35" i="3"/>
  <c r="H35" i="3"/>
  <c r="AA58" i="2"/>
  <c r="AA178" i="2" s="1"/>
  <c r="AA30" i="2"/>
  <c r="AA150" i="2" s="1"/>
  <c r="AA16" i="2"/>
  <c r="AA37" i="2"/>
  <c r="AA157" i="2" s="1"/>
  <c r="AA44" i="2"/>
  <c r="AA164" i="2" s="1"/>
  <c r="AD178" i="2"/>
  <c r="AG171" i="2"/>
  <c r="AC171" i="2"/>
  <c r="AG164" i="2"/>
  <c r="AC164" i="2"/>
  <c r="AG157" i="2"/>
  <c r="AC157" i="2"/>
  <c r="AG150" i="2"/>
  <c r="AC150" i="2"/>
  <c r="AG143" i="2"/>
  <c r="AC143" i="2"/>
  <c r="AB136" i="2"/>
  <c r="AF136" i="2"/>
  <c r="AB178" i="2"/>
  <c r="AE164" i="2"/>
  <c r="AE150" i="2"/>
  <c r="AD136" i="2"/>
  <c r="AG178" i="2"/>
  <c r="AF171" i="2"/>
  <c r="AB171" i="2"/>
  <c r="AF164" i="2"/>
  <c r="AF157" i="2"/>
  <c r="AB157" i="2"/>
  <c r="AF150" i="2"/>
  <c r="AF143" i="2"/>
  <c r="AC136" i="2"/>
  <c r="AE178" i="2"/>
  <c r="AD171" i="2"/>
  <c r="AD164" i="2"/>
  <c r="AD157" i="2"/>
  <c r="AD150" i="2"/>
  <c r="AD143" i="2"/>
  <c r="AE136" i="2"/>
  <c r="AF178" i="2"/>
  <c r="AE171" i="2"/>
  <c r="AE157" i="2"/>
  <c r="AE143" i="2"/>
  <c r="AC178" i="2"/>
  <c r="AB164" i="2"/>
  <c r="AB150" i="2"/>
  <c r="AB143" i="2"/>
  <c r="AG136" i="2"/>
  <c r="C67" i="2"/>
  <c r="N129" i="2"/>
  <c r="J129" i="2"/>
  <c r="F129" i="2"/>
  <c r="G150" i="2"/>
  <c r="K150" i="2"/>
  <c r="C171" i="2"/>
  <c r="G171" i="2"/>
  <c r="K171" i="2"/>
  <c r="D67" i="2"/>
  <c r="C87" i="2"/>
  <c r="N96" i="2"/>
  <c r="N95" i="2"/>
  <c r="N97" i="2" s="1"/>
  <c r="E95" i="2"/>
  <c r="F94" i="2"/>
  <c r="F93" i="2"/>
  <c r="I92" i="2"/>
  <c r="M109" i="2"/>
  <c r="K129" i="2"/>
  <c r="F150" i="2"/>
  <c r="J150" i="2"/>
  <c r="N150" i="2"/>
  <c r="C88" i="2"/>
  <c r="F96" i="2"/>
  <c r="J93" i="2"/>
  <c r="J92" i="2"/>
  <c r="E87" i="2"/>
  <c r="J95" i="2"/>
  <c r="S128" i="2"/>
  <c r="C129" i="2"/>
  <c r="G136" i="2"/>
  <c r="L67" i="2"/>
  <c r="C68" i="2"/>
  <c r="C64" i="2"/>
  <c r="M87" i="2"/>
  <c r="C94" i="2"/>
  <c r="C92" i="2"/>
  <c r="P101" i="2"/>
  <c r="D115" i="2"/>
  <c r="D129" i="2"/>
  <c r="D178" i="2"/>
  <c r="F164" i="2"/>
  <c r="J164" i="2"/>
  <c r="G68" i="2"/>
  <c r="C65" i="2"/>
  <c r="L74" i="2"/>
  <c r="G80" i="2"/>
  <c r="C95" i="2"/>
  <c r="M96" i="2"/>
  <c r="E96" i="2"/>
  <c r="I95" i="2"/>
  <c r="M94" i="2"/>
  <c r="M97" i="2" s="1"/>
  <c r="E94" i="2"/>
  <c r="C101" i="2"/>
  <c r="G116" i="2"/>
  <c r="E136" i="2"/>
  <c r="I136" i="2"/>
  <c r="M136" i="2"/>
  <c r="E178" i="2"/>
  <c r="I178" i="2"/>
  <c r="M178" i="2"/>
  <c r="O68" i="2"/>
  <c r="O64" i="2"/>
  <c r="F81" i="2"/>
  <c r="J108" i="2"/>
  <c r="T127" i="2"/>
  <c r="R155" i="2"/>
  <c r="Q141" i="2"/>
  <c r="V128" i="2"/>
  <c r="P15" i="3"/>
  <c r="P23" i="3"/>
  <c r="L23" i="3"/>
  <c r="L31" i="3"/>
  <c r="W127" i="2"/>
  <c r="R162" i="2"/>
  <c r="S163" i="2"/>
  <c r="T170" i="2"/>
  <c r="O15" i="3"/>
  <c r="G15" i="3"/>
  <c r="R156" i="2"/>
  <c r="W163" i="2"/>
  <c r="S141" i="2"/>
  <c r="W155" i="2"/>
  <c r="R142" i="2"/>
  <c r="H23" i="3"/>
  <c r="S149" i="2"/>
  <c r="T162" i="2"/>
  <c r="I71" i="2"/>
  <c r="D79" i="2"/>
  <c r="O85" i="2"/>
  <c r="C143" i="2"/>
  <c r="M100" i="2"/>
  <c r="G107" i="2"/>
  <c r="L143" i="2"/>
  <c r="E143" i="2"/>
  <c r="I143" i="2"/>
  <c r="M143" i="2"/>
  <c r="N164" i="2"/>
  <c r="N68" i="2"/>
  <c r="F68" i="2"/>
  <c r="J67" i="2"/>
  <c r="N65" i="2"/>
  <c r="N64" i="2"/>
  <c r="F64" i="2"/>
  <c r="O75" i="2"/>
  <c r="G75" i="2"/>
  <c r="H74" i="2"/>
  <c r="E73" i="2"/>
  <c r="O71" i="2"/>
  <c r="G71" i="2"/>
  <c r="C81" i="2"/>
  <c r="H82" i="2"/>
  <c r="L81" i="2"/>
  <c r="D81" i="2"/>
  <c r="P79" i="2"/>
  <c r="P78" i="2"/>
  <c r="O89" i="2"/>
  <c r="K88" i="2"/>
  <c r="K87" i="2"/>
  <c r="N86" i="2"/>
  <c r="K85" i="2"/>
  <c r="C150" i="2"/>
  <c r="N157" i="2"/>
  <c r="J157" i="2"/>
  <c r="F157" i="2"/>
  <c r="O102" i="2"/>
  <c r="L101" i="2"/>
  <c r="I100" i="2"/>
  <c r="I109" i="2"/>
  <c r="F108" i="2"/>
  <c r="C115" i="2"/>
  <c r="P115" i="2"/>
  <c r="M114" i="2"/>
  <c r="P129" i="2"/>
  <c r="U128" i="2"/>
  <c r="P143" i="2"/>
  <c r="U148" i="2"/>
  <c r="I164" i="2"/>
  <c r="H178" i="2"/>
  <c r="L19" i="3"/>
  <c r="O23" i="3"/>
  <c r="G23" i="3"/>
  <c r="O31" i="3"/>
  <c r="G31" i="3"/>
  <c r="I73" i="2"/>
  <c r="L82" i="2"/>
  <c r="D78" i="2"/>
  <c r="E164" i="2"/>
  <c r="G129" i="2"/>
  <c r="J68" i="2"/>
  <c r="N67" i="2"/>
  <c r="F67" i="2"/>
  <c r="F65" i="2"/>
  <c r="J64" i="2"/>
  <c r="K75" i="2"/>
  <c r="P74" i="2"/>
  <c r="M73" i="2"/>
  <c r="I72" i="2"/>
  <c r="C78" i="2"/>
  <c r="P82" i="2"/>
  <c r="P81" i="2"/>
  <c r="H81" i="2"/>
  <c r="K80" i="2"/>
  <c r="H79" i="2"/>
  <c r="H78" i="2"/>
  <c r="G89" i="2"/>
  <c r="O87" i="2"/>
  <c r="G87" i="2"/>
  <c r="F86" i="2"/>
  <c r="C136" i="2"/>
  <c r="G102" i="2"/>
  <c r="D101" i="2"/>
  <c r="C110" i="2"/>
  <c r="N108" i="2"/>
  <c r="K107" i="2"/>
  <c r="K116" i="2"/>
  <c r="H115" i="2"/>
  <c r="E114" i="2"/>
  <c r="H129" i="2"/>
  <c r="H143" i="2"/>
  <c r="P178" i="2"/>
  <c r="K15" i="3"/>
  <c r="Q19" i="3"/>
  <c r="M19" i="3"/>
  <c r="I19" i="3"/>
  <c r="E19" i="3"/>
  <c r="N27" i="3"/>
  <c r="J27" i="3"/>
  <c r="F27" i="3"/>
  <c r="P31" i="3"/>
  <c r="H31" i="3"/>
  <c r="O35" i="3"/>
  <c r="K35" i="3"/>
  <c r="G35" i="3"/>
  <c r="I75" i="2"/>
  <c r="E72" i="2"/>
  <c r="K136" i="2"/>
  <c r="K68" i="2"/>
  <c r="P67" i="2"/>
  <c r="H67" i="2"/>
  <c r="J65" i="2"/>
  <c r="K64" i="2"/>
  <c r="M75" i="2"/>
  <c r="E75" i="2"/>
  <c r="D74" i="2"/>
  <c r="M72" i="2"/>
  <c r="M71" i="2"/>
  <c r="E71" i="2"/>
  <c r="C79" i="2"/>
  <c r="D82" i="2"/>
  <c r="J81" i="2"/>
  <c r="O80" i="2"/>
  <c r="L79" i="2"/>
  <c r="L78" i="2"/>
  <c r="K89" i="2"/>
  <c r="G88" i="2"/>
  <c r="I87" i="2"/>
  <c r="J86" i="2"/>
  <c r="G85" i="2"/>
  <c r="C157" i="2"/>
  <c r="K102" i="2"/>
  <c r="H101" i="2"/>
  <c r="E100" i="2"/>
  <c r="E109" i="2"/>
  <c r="O107" i="2"/>
  <c r="O116" i="2"/>
  <c r="L115" i="2"/>
  <c r="I114" i="2"/>
  <c r="L129" i="2"/>
  <c r="V127" i="2"/>
  <c r="D143" i="2"/>
  <c r="W162" i="2"/>
  <c r="M164" i="2"/>
  <c r="L178" i="2"/>
  <c r="S156" i="2"/>
  <c r="T35" i="3"/>
  <c r="AI19" i="3" s="1"/>
  <c r="T11" i="3"/>
  <c r="AC19" i="3" s="1"/>
  <c r="U11" i="3"/>
  <c r="AC23" i="3" s="1"/>
  <c r="D19" i="3"/>
  <c r="N15" i="3"/>
  <c r="J15" i="3"/>
  <c r="F15" i="3"/>
  <c r="P19" i="3"/>
  <c r="X11" i="3"/>
  <c r="AC35" i="3" s="1"/>
  <c r="V11" i="3"/>
  <c r="AC27" i="3" s="1"/>
  <c r="R11" i="3"/>
  <c r="AC11" i="3" s="1"/>
  <c r="W11" i="3"/>
  <c r="AC31" i="3" s="1"/>
  <c r="Q7" i="3"/>
  <c r="M7" i="3"/>
  <c r="I7" i="3"/>
  <c r="E7" i="3"/>
  <c r="L15" i="3"/>
  <c r="N19" i="3"/>
  <c r="J19" i="3"/>
  <c r="T15" i="3"/>
  <c r="AD19" i="3" s="1"/>
  <c r="H19" i="3"/>
  <c r="K23" i="3"/>
  <c r="I15" i="3"/>
  <c r="F19" i="3"/>
  <c r="K19" i="3"/>
  <c r="I66" i="2"/>
  <c r="J72" i="2"/>
  <c r="M82" i="2"/>
  <c r="I82" i="2"/>
  <c r="E82" i="2"/>
  <c r="E78" i="2"/>
  <c r="H88" i="2"/>
  <c r="N103" i="2"/>
  <c r="J103" i="2"/>
  <c r="N99" i="2"/>
  <c r="H110" i="2"/>
  <c r="D110" i="2"/>
  <c r="L106" i="2"/>
  <c r="D106" i="2"/>
  <c r="N117" i="2"/>
  <c r="N113" i="2"/>
  <c r="J113" i="2"/>
  <c r="F113" i="2"/>
  <c r="N136" i="2"/>
  <c r="E150" i="2"/>
  <c r="I150" i="2"/>
  <c r="E157" i="2"/>
  <c r="M157" i="2"/>
  <c r="F171" i="2"/>
  <c r="N171" i="2"/>
  <c r="R23" i="3"/>
  <c r="AF11" i="3" s="1"/>
  <c r="P68" i="2"/>
  <c r="L68" i="2"/>
  <c r="H68" i="2"/>
  <c r="D68" i="2"/>
  <c r="M67" i="2"/>
  <c r="I67" i="2"/>
  <c r="E67" i="2"/>
  <c r="N66" i="2"/>
  <c r="J66" i="2"/>
  <c r="F66" i="2"/>
  <c r="O65" i="2"/>
  <c r="K65" i="2"/>
  <c r="G65" i="2"/>
  <c r="P64" i="2"/>
  <c r="L64" i="2"/>
  <c r="H64" i="2"/>
  <c r="D64" i="2"/>
  <c r="C75" i="2"/>
  <c r="P75" i="2"/>
  <c r="L75" i="2"/>
  <c r="H75" i="2"/>
  <c r="D75" i="2"/>
  <c r="M74" i="2"/>
  <c r="I74" i="2"/>
  <c r="E74" i="2"/>
  <c r="N73" i="2"/>
  <c r="J73" i="2"/>
  <c r="F73" i="2"/>
  <c r="O72" i="2"/>
  <c r="K72" i="2"/>
  <c r="G72" i="2"/>
  <c r="P71" i="2"/>
  <c r="L71" i="2"/>
  <c r="H71" i="2"/>
  <c r="D71" i="2"/>
  <c r="C80" i="2"/>
  <c r="N82" i="2"/>
  <c r="J82" i="2"/>
  <c r="F82" i="2"/>
  <c r="O81" i="2"/>
  <c r="K81" i="2"/>
  <c r="G81" i="2"/>
  <c r="M79" i="2"/>
  <c r="I79" i="2"/>
  <c r="E79" i="2"/>
  <c r="N78" i="2"/>
  <c r="J78" i="2"/>
  <c r="F78" i="2"/>
  <c r="C89" i="2"/>
  <c r="P89" i="2"/>
  <c r="L89" i="2"/>
  <c r="H89" i="2"/>
  <c r="D89" i="2"/>
  <c r="M88" i="2"/>
  <c r="I88" i="2"/>
  <c r="E88" i="2"/>
  <c r="N87" i="2"/>
  <c r="J87" i="2"/>
  <c r="F87" i="2"/>
  <c r="O86" i="2"/>
  <c r="K86" i="2"/>
  <c r="G86" i="2"/>
  <c r="P85" i="2"/>
  <c r="L85" i="2"/>
  <c r="H85" i="2"/>
  <c r="D85" i="2"/>
  <c r="C102" i="2"/>
  <c r="O103" i="2"/>
  <c r="K103" i="2"/>
  <c r="G103" i="2"/>
  <c r="P102" i="2"/>
  <c r="L102" i="2"/>
  <c r="H102" i="2"/>
  <c r="D102" i="2"/>
  <c r="M101" i="2"/>
  <c r="I101" i="2"/>
  <c r="E101" i="2"/>
  <c r="N100" i="2"/>
  <c r="J100" i="2"/>
  <c r="F100" i="2"/>
  <c r="O99" i="2"/>
  <c r="K99" i="2"/>
  <c r="G99" i="2"/>
  <c r="C106" i="2"/>
  <c r="C107" i="2"/>
  <c r="M110" i="2"/>
  <c r="I110" i="2"/>
  <c r="E110" i="2"/>
  <c r="N109" i="2"/>
  <c r="J109" i="2"/>
  <c r="F109" i="2"/>
  <c r="O108" i="2"/>
  <c r="K108" i="2"/>
  <c r="G108" i="2"/>
  <c r="P107" i="2"/>
  <c r="L107" i="2"/>
  <c r="H107" i="2"/>
  <c r="D107" i="2"/>
  <c r="M106" i="2"/>
  <c r="I106" i="2"/>
  <c r="E106" i="2"/>
  <c r="C116" i="2"/>
  <c r="O117" i="2"/>
  <c r="K117" i="2"/>
  <c r="G117" i="2"/>
  <c r="P116" i="2"/>
  <c r="L116" i="2"/>
  <c r="H116" i="2"/>
  <c r="D116" i="2"/>
  <c r="M115" i="2"/>
  <c r="I115" i="2"/>
  <c r="E115" i="2"/>
  <c r="N114" i="2"/>
  <c r="J114" i="2"/>
  <c r="F114" i="2"/>
  <c r="O113" i="2"/>
  <c r="K113" i="2"/>
  <c r="G113" i="2"/>
  <c r="M129" i="2"/>
  <c r="I129" i="2"/>
  <c r="E129" i="2"/>
  <c r="U127" i="2"/>
  <c r="G143" i="2"/>
  <c r="K143" i="2"/>
  <c r="O143" i="2"/>
  <c r="Q148" i="2"/>
  <c r="R149" i="2"/>
  <c r="D150" i="2"/>
  <c r="H150" i="2"/>
  <c r="L150" i="2"/>
  <c r="P150" i="2"/>
  <c r="D157" i="2"/>
  <c r="H157" i="2"/>
  <c r="L157" i="2"/>
  <c r="P157" i="2"/>
  <c r="D164" i="2"/>
  <c r="H164" i="2"/>
  <c r="L164" i="2"/>
  <c r="P164" i="2"/>
  <c r="U170" i="2"/>
  <c r="E171" i="2"/>
  <c r="I171" i="2"/>
  <c r="M171" i="2"/>
  <c r="Q176" i="2"/>
  <c r="C178" i="2"/>
  <c r="G178" i="2"/>
  <c r="K178" i="2"/>
  <c r="O178" i="2"/>
  <c r="T27" i="3"/>
  <c r="AG19" i="3" s="1"/>
  <c r="X27" i="3"/>
  <c r="AG35" i="3" s="1"/>
  <c r="U31" i="3"/>
  <c r="AH23" i="3" s="1"/>
  <c r="D7" i="3"/>
  <c r="D15" i="3"/>
  <c r="D23" i="3"/>
  <c r="Q15" i="3"/>
  <c r="M15" i="3"/>
  <c r="E15" i="3"/>
  <c r="V22" i="3"/>
  <c r="AF26" i="3" s="1"/>
  <c r="R25" i="3"/>
  <c r="AG9" i="3" s="1"/>
  <c r="Q31" i="3"/>
  <c r="M31" i="3"/>
  <c r="I31" i="3"/>
  <c r="E31" i="3"/>
  <c r="AI14" i="3"/>
  <c r="N35" i="3"/>
  <c r="J35" i="3"/>
  <c r="F35" i="3"/>
  <c r="E66" i="2"/>
  <c r="N72" i="2"/>
  <c r="F72" i="2"/>
  <c r="I78" i="2"/>
  <c r="P88" i="2"/>
  <c r="F103" i="2"/>
  <c r="J99" i="2"/>
  <c r="P110" i="2"/>
  <c r="H106" i="2"/>
  <c r="J117" i="2"/>
  <c r="J136" i="2"/>
  <c r="M150" i="2"/>
  <c r="M68" i="2"/>
  <c r="I68" i="2"/>
  <c r="E68" i="2"/>
  <c r="O66" i="2"/>
  <c r="K66" i="2"/>
  <c r="G66" i="2"/>
  <c r="P65" i="2"/>
  <c r="L65" i="2"/>
  <c r="H65" i="2"/>
  <c r="D65" i="2"/>
  <c r="M64" i="2"/>
  <c r="I64" i="2"/>
  <c r="E64" i="2"/>
  <c r="C71" i="2"/>
  <c r="C72" i="2"/>
  <c r="N74" i="2"/>
  <c r="J74" i="2"/>
  <c r="F74" i="2"/>
  <c r="O73" i="2"/>
  <c r="K73" i="2"/>
  <c r="G73" i="2"/>
  <c r="P72" i="2"/>
  <c r="L72" i="2"/>
  <c r="H72" i="2"/>
  <c r="D72" i="2"/>
  <c r="O82" i="2"/>
  <c r="K82" i="2"/>
  <c r="G82" i="2"/>
  <c r="M80" i="2"/>
  <c r="I80" i="2"/>
  <c r="E80" i="2"/>
  <c r="N79" i="2"/>
  <c r="J79" i="2"/>
  <c r="F79" i="2"/>
  <c r="O78" i="2"/>
  <c r="K78" i="2"/>
  <c r="G78" i="2"/>
  <c r="M89" i="2"/>
  <c r="I89" i="2"/>
  <c r="E89" i="2"/>
  <c r="N88" i="2"/>
  <c r="J88" i="2"/>
  <c r="F88" i="2"/>
  <c r="P86" i="2"/>
  <c r="L86" i="2"/>
  <c r="H86" i="2"/>
  <c r="D86" i="2"/>
  <c r="M85" i="2"/>
  <c r="I85" i="2"/>
  <c r="E85" i="2"/>
  <c r="C103" i="2"/>
  <c r="P103" i="2"/>
  <c r="L103" i="2"/>
  <c r="H103" i="2"/>
  <c r="D103" i="2"/>
  <c r="M102" i="2"/>
  <c r="I102" i="2"/>
  <c r="E102" i="2"/>
  <c r="N101" i="2"/>
  <c r="J101" i="2"/>
  <c r="F101" i="2"/>
  <c r="O100" i="2"/>
  <c r="K100" i="2"/>
  <c r="G100" i="2"/>
  <c r="P99" i="2"/>
  <c r="L99" i="2"/>
  <c r="H99" i="2"/>
  <c r="D99" i="2"/>
  <c r="C108" i="2"/>
  <c r="N110" i="2"/>
  <c r="J110" i="2"/>
  <c r="F110" i="2"/>
  <c r="O109" i="2"/>
  <c r="K109" i="2"/>
  <c r="G109" i="2"/>
  <c r="P108" i="2"/>
  <c r="L108" i="2"/>
  <c r="H108" i="2"/>
  <c r="D108" i="2"/>
  <c r="M107" i="2"/>
  <c r="I107" i="2"/>
  <c r="E107" i="2"/>
  <c r="N106" i="2"/>
  <c r="J106" i="2"/>
  <c r="F106" i="2"/>
  <c r="C117" i="2"/>
  <c r="P117" i="2"/>
  <c r="L117" i="2"/>
  <c r="H117" i="2"/>
  <c r="D117" i="2"/>
  <c r="M116" i="2"/>
  <c r="I116" i="2"/>
  <c r="E116" i="2"/>
  <c r="N115" i="2"/>
  <c r="J115" i="2"/>
  <c r="F115" i="2"/>
  <c r="O114" i="2"/>
  <c r="K114" i="2"/>
  <c r="G114" i="2"/>
  <c r="P113" i="2"/>
  <c r="L113" i="2"/>
  <c r="H113" i="2"/>
  <c r="D113" i="2"/>
  <c r="D136" i="2"/>
  <c r="H136" i="2"/>
  <c r="L136" i="2"/>
  <c r="P136" i="2"/>
  <c r="F143" i="2"/>
  <c r="J143" i="2"/>
  <c r="N143" i="2"/>
  <c r="O150" i="2"/>
  <c r="G157" i="2"/>
  <c r="K157" i="2"/>
  <c r="O157" i="2"/>
  <c r="C164" i="2"/>
  <c r="G164" i="2"/>
  <c r="K164" i="2"/>
  <c r="O164" i="2"/>
  <c r="T169" i="2"/>
  <c r="D171" i="2"/>
  <c r="H171" i="2"/>
  <c r="L171" i="2"/>
  <c r="P171" i="2"/>
  <c r="T175" i="2"/>
  <c r="F178" i="2"/>
  <c r="J178" i="2"/>
  <c r="N178" i="2"/>
  <c r="T163" i="2"/>
  <c r="W27" i="3"/>
  <c r="AG31" i="3" s="1"/>
  <c r="T31" i="3"/>
  <c r="AH19" i="3" s="1"/>
  <c r="O7" i="3"/>
  <c r="K7" i="3"/>
  <c r="G7" i="3"/>
  <c r="R14" i="3"/>
  <c r="AD10" i="3" s="1"/>
  <c r="R18" i="3"/>
  <c r="AE10" i="3" s="1"/>
  <c r="V21" i="3"/>
  <c r="AF25" i="3" s="1"/>
  <c r="V25" i="3"/>
  <c r="AG25" i="3" s="1"/>
  <c r="R30" i="3"/>
  <c r="AH10" i="3" s="1"/>
  <c r="AI30" i="3"/>
  <c r="M66" i="2"/>
  <c r="M78" i="2"/>
  <c r="L88" i="2"/>
  <c r="D88" i="2"/>
  <c r="F99" i="2"/>
  <c r="L110" i="2"/>
  <c r="P106" i="2"/>
  <c r="F117" i="2"/>
  <c r="F136" i="2"/>
  <c r="I157" i="2"/>
  <c r="J171" i="2"/>
  <c r="O67" i="2"/>
  <c r="K67" i="2"/>
  <c r="G67" i="2"/>
  <c r="P66" i="2"/>
  <c r="C73" i="2"/>
  <c r="N75" i="2"/>
  <c r="J75" i="2"/>
  <c r="F75" i="2"/>
  <c r="O74" i="2"/>
  <c r="K74" i="2"/>
  <c r="G74" i="2"/>
  <c r="M81" i="2"/>
  <c r="I81" i="2"/>
  <c r="E81" i="2"/>
  <c r="O79" i="2"/>
  <c r="N89" i="2"/>
  <c r="J89" i="2"/>
  <c r="F89" i="2"/>
  <c r="N85" i="2"/>
  <c r="J85" i="2"/>
  <c r="F85" i="2"/>
  <c r="C99" i="2"/>
  <c r="M103" i="2"/>
  <c r="I103" i="2"/>
  <c r="E103" i="2"/>
  <c r="N102" i="2"/>
  <c r="J102" i="2"/>
  <c r="F102" i="2"/>
  <c r="O101" i="2"/>
  <c r="C109" i="2"/>
  <c r="O110" i="2"/>
  <c r="K110" i="2"/>
  <c r="G110" i="2"/>
  <c r="O106" i="2"/>
  <c r="K106" i="2"/>
  <c r="G106" i="2"/>
  <c r="C113" i="2"/>
  <c r="M117" i="2"/>
  <c r="I117" i="2"/>
  <c r="E117" i="2"/>
  <c r="O115" i="2"/>
  <c r="M113" i="2"/>
  <c r="I113" i="2"/>
  <c r="E113" i="2"/>
  <c r="O129" i="2"/>
  <c r="O136" i="2"/>
  <c r="V149" i="2"/>
  <c r="V155" i="2"/>
  <c r="S162" i="2"/>
  <c r="O171" i="2"/>
  <c r="U176" i="2"/>
  <c r="W156" i="2"/>
  <c r="S110" i="2"/>
  <c r="R115" i="2"/>
  <c r="T5" i="3"/>
  <c r="AB17" i="3" s="1"/>
  <c r="V14" i="3"/>
  <c r="AD26" i="3" s="1"/>
  <c r="V18" i="3"/>
  <c r="AE26" i="3" s="1"/>
  <c r="O19" i="3"/>
  <c r="G19" i="3"/>
  <c r="Q23" i="3"/>
  <c r="M23" i="3"/>
  <c r="I23" i="3"/>
  <c r="E23" i="3"/>
  <c r="Q27" i="3"/>
  <c r="M27" i="3"/>
  <c r="I27" i="3"/>
  <c r="E27" i="3"/>
  <c r="K31" i="3"/>
  <c r="S19" i="3"/>
  <c r="AE15" i="3" s="1"/>
  <c r="W19" i="3"/>
  <c r="AE31" i="3" s="1"/>
  <c r="T23" i="3"/>
  <c r="AF19" i="3" s="1"/>
  <c r="X23" i="3"/>
  <c r="AF35" i="3" s="1"/>
  <c r="U27" i="3"/>
  <c r="AG23" i="3" s="1"/>
  <c r="S23" i="3"/>
  <c r="AF15" i="3" s="1"/>
  <c r="W7" i="3"/>
  <c r="AB31" i="3" s="1"/>
  <c r="X15" i="3"/>
  <c r="AD35" i="3" s="1"/>
  <c r="X31" i="3"/>
  <c r="AH35" i="3" s="1"/>
  <c r="S15" i="3"/>
  <c r="AD15" i="3" s="1"/>
  <c r="U6" i="3"/>
  <c r="AB22" i="3" s="1"/>
  <c r="V13" i="3"/>
  <c r="AD25" i="3" s="1"/>
  <c r="R26" i="3"/>
  <c r="AG10" i="3" s="1"/>
  <c r="V29" i="3"/>
  <c r="AH25" i="3" s="1"/>
  <c r="S33" i="3"/>
  <c r="AI13" i="3" s="1"/>
  <c r="R154" i="2"/>
  <c r="W161" i="2"/>
  <c r="S164" i="2"/>
  <c r="X6" i="3"/>
  <c r="AB34" i="3" s="1"/>
  <c r="T6" i="3"/>
  <c r="AB18" i="3" s="1"/>
  <c r="P7" i="3"/>
  <c r="L7" i="3"/>
  <c r="H7" i="3"/>
  <c r="U14" i="3"/>
  <c r="AD22" i="3" s="1"/>
  <c r="U13" i="3"/>
  <c r="AD21" i="3" s="1"/>
  <c r="U18" i="3"/>
  <c r="AE22" i="3" s="1"/>
  <c r="U22" i="3"/>
  <c r="AF22" i="3" s="1"/>
  <c r="U21" i="3"/>
  <c r="AF21" i="3" s="1"/>
  <c r="AI26" i="3"/>
  <c r="AI10" i="3"/>
  <c r="S11" i="3"/>
  <c r="AC15" i="3" s="1"/>
  <c r="W33" i="3"/>
  <c r="AI29" i="3" s="1"/>
  <c r="S155" i="2"/>
  <c r="S82" i="2"/>
  <c r="R6" i="3"/>
  <c r="AB10" i="3" s="1"/>
  <c r="W14" i="3"/>
  <c r="AD30" i="3" s="1"/>
  <c r="W22" i="3"/>
  <c r="AF30" i="3" s="1"/>
  <c r="S26" i="3"/>
  <c r="AG14" i="3" s="1"/>
  <c r="W30" i="3"/>
  <c r="AH30" i="3" s="1"/>
  <c r="S30" i="3"/>
  <c r="AH14" i="3" s="1"/>
  <c r="X33" i="3"/>
  <c r="AI33" i="3" s="1"/>
  <c r="V26" i="3"/>
  <c r="AG26" i="3" s="1"/>
  <c r="R29" i="3"/>
  <c r="AH9" i="3" s="1"/>
  <c r="W149" i="2"/>
  <c r="S6" i="3"/>
  <c r="AB14" i="3" s="1"/>
  <c r="R5" i="3"/>
  <c r="AB9" i="3" s="1"/>
  <c r="X17" i="3"/>
  <c r="AE33" i="3" s="1"/>
  <c r="T17" i="3"/>
  <c r="AE17" i="3" s="1"/>
  <c r="U33" i="3"/>
  <c r="AI21" i="3" s="1"/>
  <c r="D27" i="3"/>
  <c r="V7" i="3"/>
  <c r="AB27" i="3" s="1"/>
  <c r="N7" i="3"/>
  <c r="J7" i="3"/>
  <c r="F7" i="3"/>
  <c r="D35" i="3"/>
  <c r="D31" i="3"/>
  <c r="D11" i="3"/>
  <c r="S109" i="2"/>
  <c r="S167" i="2"/>
  <c r="V166" i="2"/>
  <c r="S160" i="2"/>
  <c r="S153" i="2"/>
  <c r="S147" i="2"/>
  <c r="T148" i="2"/>
  <c r="S140" i="2"/>
  <c r="W140" i="2"/>
  <c r="W132" i="2"/>
  <c r="S132" i="2"/>
  <c r="W178" i="2"/>
  <c r="T116" i="2"/>
  <c r="R174" i="2"/>
  <c r="S107" i="2"/>
  <c r="R110" i="2"/>
  <c r="S169" i="2"/>
  <c r="T166" i="2"/>
  <c r="V168" i="2"/>
  <c r="W169" i="2"/>
  <c r="S100" i="2"/>
  <c r="S103" i="2"/>
  <c r="W164" i="2"/>
  <c r="S101" i="2"/>
  <c r="U159" i="2"/>
  <c r="S92" i="2"/>
  <c r="W93" i="2"/>
  <c r="Q95" i="2"/>
  <c r="T152" i="2"/>
  <c r="V154" i="2"/>
  <c r="W95" i="2"/>
  <c r="Q153" i="2"/>
  <c r="S152" i="2"/>
  <c r="W152" i="2"/>
  <c r="V86" i="2"/>
  <c r="V89" i="2"/>
  <c r="V150" i="2"/>
  <c r="V87" i="2"/>
  <c r="R148" i="2"/>
  <c r="V148" i="2"/>
  <c r="S80" i="2"/>
  <c r="Q139" i="2"/>
  <c r="W141" i="2"/>
  <c r="S81" i="2"/>
  <c r="S78" i="2"/>
  <c r="T138" i="2"/>
  <c r="R140" i="2"/>
  <c r="V140" i="2"/>
  <c r="R81" i="2"/>
  <c r="V132" i="2"/>
  <c r="S136" i="2"/>
  <c r="S71" i="2"/>
  <c r="S72" i="2"/>
  <c r="S75" i="2"/>
  <c r="Q136" i="2"/>
  <c r="Q71" i="2"/>
  <c r="Q72" i="2"/>
  <c r="Q75" i="2"/>
  <c r="Q73" i="2"/>
  <c r="Q74" i="2"/>
  <c r="W136" i="2"/>
  <c r="W71" i="2"/>
  <c r="W72" i="2"/>
  <c r="W75" i="2"/>
  <c r="U73" i="2"/>
  <c r="U74" i="2"/>
  <c r="U136" i="2"/>
  <c r="U71" i="2"/>
  <c r="U72" i="2"/>
  <c r="U75" i="2"/>
  <c r="S73" i="2"/>
  <c r="T71" i="2"/>
  <c r="S74" i="2"/>
  <c r="W74" i="2"/>
  <c r="T75" i="2"/>
  <c r="Q131" i="2"/>
  <c r="S133" i="2"/>
  <c r="W73" i="2"/>
  <c r="T131" i="2"/>
  <c r="T135" i="2"/>
  <c r="U131" i="2"/>
  <c r="T74" i="2"/>
  <c r="Z58" i="2"/>
  <c r="W125" i="2"/>
  <c r="V126" i="2"/>
  <c r="Z44" i="2"/>
  <c r="Z37" i="2"/>
  <c r="Z30" i="2"/>
  <c r="U126" i="2"/>
  <c r="T128" i="2"/>
  <c r="S125" i="2"/>
  <c r="R127" i="2"/>
  <c r="R126" i="2"/>
  <c r="Z16" i="2"/>
  <c r="O96" i="2"/>
  <c r="K96" i="2"/>
  <c r="G96" i="2"/>
  <c r="O95" i="2"/>
  <c r="K95" i="2"/>
  <c r="G95" i="2"/>
  <c r="O94" i="2"/>
  <c r="K94" i="2"/>
  <c r="G94" i="2"/>
  <c r="O93" i="2"/>
  <c r="K93" i="2"/>
  <c r="G93" i="2"/>
  <c r="P96" i="2"/>
  <c r="L96" i="2"/>
  <c r="H96" i="2"/>
  <c r="D96" i="2"/>
  <c r="P95" i="2"/>
  <c r="L95" i="2"/>
  <c r="H95" i="2"/>
  <c r="D95" i="2"/>
  <c r="P94" i="2"/>
  <c r="L94" i="2"/>
  <c r="H94" i="2"/>
  <c r="D94" i="2"/>
  <c r="P93" i="2"/>
  <c r="L93" i="2"/>
  <c r="H93" i="2"/>
  <c r="D93" i="2"/>
  <c r="W76" i="2" l="1"/>
  <c r="D97" i="2"/>
  <c r="L97" i="2"/>
  <c r="H97" i="2"/>
  <c r="C104" i="2"/>
  <c r="P104" i="2"/>
  <c r="E97" i="2"/>
  <c r="C97" i="2"/>
  <c r="J97" i="2"/>
  <c r="I90" i="2"/>
  <c r="C118" i="2"/>
  <c r="C90" i="2"/>
  <c r="F97" i="2"/>
  <c r="M90" i="2"/>
  <c r="G83" i="2"/>
  <c r="C83" i="2"/>
  <c r="I97" i="2"/>
  <c r="L118" i="2"/>
  <c r="C76" i="2"/>
  <c r="C69" i="2"/>
  <c r="AA23" i="2"/>
  <c r="AA71" i="2"/>
  <c r="AA75" i="2"/>
  <c r="AA74" i="2"/>
  <c r="AA73" i="2"/>
  <c r="AA72" i="2"/>
  <c r="AA136" i="2"/>
  <c r="AA51" i="2"/>
  <c r="AA102" i="2"/>
  <c r="AA101" i="2"/>
  <c r="AA100" i="2"/>
  <c r="AA103" i="2"/>
  <c r="AA99" i="2"/>
  <c r="AA114" i="2"/>
  <c r="AA117" i="2"/>
  <c r="AA113" i="2"/>
  <c r="AA115" i="2"/>
  <c r="AA116" i="2"/>
  <c r="AA95" i="2"/>
  <c r="AA96" i="2"/>
  <c r="AA93" i="2"/>
  <c r="AA92" i="2"/>
  <c r="AA94" i="2"/>
  <c r="AA87" i="2"/>
  <c r="AA85" i="2"/>
  <c r="AA88" i="2"/>
  <c r="AA89" i="2"/>
  <c r="AA86" i="2"/>
  <c r="Z88" i="2"/>
  <c r="Z150" i="2"/>
  <c r="Z87" i="2"/>
  <c r="Z86" i="2"/>
  <c r="Z85" i="2"/>
  <c r="Z89" i="2"/>
  <c r="Z136" i="2"/>
  <c r="Z74" i="2"/>
  <c r="Z71" i="2"/>
  <c r="Z73" i="2"/>
  <c r="Z72" i="2"/>
  <c r="Z75" i="2"/>
  <c r="Z95" i="2"/>
  <c r="Z157" i="2"/>
  <c r="Z96" i="2"/>
  <c r="Z92" i="2"/>
  <c r="Z93" i="2"/>
  <c r="Z94" i="2"/>
  <c r="Z178" i="2"/>
  <c r="Z116" i="2"/>
  <c r="Z115" i="2"/>
  <c r="Z113" i="2"/>
  <c r="Z117" i="2"/>
  <c r="Z114" i="2"/>
  <c r="V66" i="2"/>
  <c r="Z51" i="2"/>
  <c r="Z23" i="2"/>
  <c r="Z100" i="2"/>
  <c r="Z99" i="2"/>
  <c r="Z164" i="2"/>
  <c r="Z103" i="2"/>
  <c r="Z101" i="2"/>
  <c r="Z102" i="2"/>
  <c r="T117" i="2"/>
  <c r="P111" i="2"/>
  <c r="P83" i="2"/>
  <c r="I69" i="2"/>
  <c r="Q92" i="2"/>
  <c r="P118" i="2"/>
  <c r="J111" i="2"/>
  <c r="Q80" i="2"/>
  <c r="T86" i="2"/>
  <c r="Q96" i="2"/>
  <c r="S108" i="2"/>
  <c r="T178" i="2"/>
  <c r="U115" i="2"/>
  <c r="T87" i="2"/>
  <c r="Q93" i="2"/>
  <c r="Q94" i="2"/>
  <c r="S171" i="2"/>
  <c r="T114" i="2"/>
  <c r="U117" i="2"/>
  <c r="Q157" i="2"/>
  <c r="V157" i="2"/>
  <c r="S106" i="2"/>
  <c r="U113" i="2"/>
  <c r="T115" i="2"/>
  <c r="T113" i="2"/>
  <c r="K97" i="2"/>
  <c r="S79" i="2"/>
  <c r="S83" i="2" s="1"/>
  <c r="W157" i="2"/>
  <c r="S99" i="2"/>
  <c r="W117" i="2"/>
  <c r="S102" i="2"/>
  <c r="I118" i="2"/>
  <c r="O90" i="2"/>
  <c r="I76" i="2"/>
  <c r="K69" i="2"/>
  <c r="N69" i="2"/>
  <c r="G90" i="2"/>
  <c r="M76" i="2"/>
  <c r="H83" i="2"/>
  <c r="L83" i="2"/>
  <c r="D83" i="2"/>
  <c r="W96" i="2"/>
  <c r="W116" i="2"/>
  <c r="W113" i="2"/>
  <c r="S143" i="2"/>
  <c r="V88" i="2"/>
  <c r="V85" i="2"/>
  <c r="W92" i="2"/>
  <c r="W94" i="2"/>
  <c r="W115" i="2"/>
  <c r="W114" i="2"/>
  <c r="F111" i="2"/>
  <c r="R78" i="2"/>
  <c r="R85" i="2"/>
  <c r="V94" i="2"/>
  <c r="V92" i="2"/>
  <c r="S93" i="2"/>
  <c r="V67" i="2"/>
  <c r="R82" i="2"/>
  <c r="R150" i="2"/>
  <c r="V96" i="2"/>
  <c r="W108" i="2"/>
  <c r="S116" i="2"/>
  <c r="S113" i="2"/>
  <c r="R88" i="2"/>
  <c r="V93" i="2"/>
  <c r="V95" i="2"/>
  <c r="R93" i="2"/>
  <c r="S117" i="2"/>
  <c r="R116" i="2"/>
  <c r="V129" i="2"/>
  <c r="R80" i="2"/>
  <c r="R79" i="2"/>
  <c r="S95" i="2"/>
  <c r="S157" i="2"/>
  <c r="S178" i="2"/>
  <c r="V68" i="2"/>
  <c r="V64" i="2"/>
  <c r="R143" i="2"/>
  <c r="S96" i="2"/>
  <c r="S94" i="2"/>
  <c r="T108" i="2"/>
  <c r="S114" i="2"/>
  <c r="S115" i="2"/>
  <c r="T82" i="2"/>
  <c r="V107" i="2"/>
  <c r="W80" i="2"/>
  <c r="W78" i="2"/>
  <c r="T79" i="2"/>
  <c r="W81" i="2"/>
  <c r="T80" i="2"/>
  <c r="T143" i="2"/>
  <c r="W79" i="2"/>
  <c r="W85" i="2"/>
  <c r="V108" i="2"/>
  <c r="V110" i="2"/>
  <c r="V106" i="2"/>
  <c r="T81" i="2"/>
  <c r="V82" i="2"/>
  <c r="V171" i="2"/>
  <c r="Q178" i="2"/>
  <c r="T78" i="2"/>
  <c r="W82" i="2"/>
  <c r="W143" i="2"/>
  <c r="S150" i="2"/>
  <c r="V109" i="2"/>
  <c r="Q113" i="2"/>
  <c r="I104" i="2"/>
  <c r="T88" i="2"/>
  <c r="O97" i="2"/>
  <c r="G97" i="2"/>
  <c r="V79" i="2"/>
  <c r="T85" i="2"/>
  <c r="R157" i="2"/>
  <c r="U164" i="2"/>
  <c r="W110" i="2"/>
  <c r="W107" i="2"/>
  <c r="V115" i="2"/>
  <c r="R113" i="2"/>
  <c r="U114" i="2"/>
  <c r="W109" i="2"/>
  <c r="V31" i="3"/>
  <c r="AH27" i="3" s="1"/>
  <c r="M118" i="2"/>
  <c r="O111" i="2"/>
  <c r="D104" i="2"/>
  <c r="F76" i="2"/>
  <c r="M104" i="2"/>
  <c r="G76" i="2"/>
  <c r="J76" i="2"/>
  <c r="O69" i="2"/>
  <c r="T89" i="2"/>
  <c r="W86" i="2"/>
  <c r="R95" i="2"/>
  <c r="R92" i="2"/>
  <c r="W106" i="2"/>
  <c r="W171" i="2"/>
  <c r="R117" i="2"/>
  <c r="U116" i="2"/>
  <c r="E118" i="2"/>
  <c r="G111" i="2"/>
  <c r="F90" i="2"/>
  <c r="H118" i="2"/>
  <c r="L104" i="2"/>
  <c r="E90" i="2"/>
  <c r="O83" i="2"/>
  <c r="K118" i="2"/>
  <c r="C111" i="2"/>
  <c r="E104" i="2"/>
  <c r="K90" i="2"/>
  <c r="L76" i="2"/>
  <c r="O76" i="2"/>
  <c r="E76" i="2"/>
  <c r="D69" i="2"/>
  <c r="G69" i="2"/>
  <c r="J69" i="2"/>
  <c r="V81" i="2"/>
  <c r="W89" i="2"/>
  <c r="V80" i="2"/>
  <c r="V78" i="2"/>
  <c r="T150" i="2"/>
  <c r="W150" i="2"/>
  <c r="R94" i="2"/>
  <c r="R96" i="2"/>
  <c r="R114" i="2"/>
  <c r="R178" i="2"/>
  <c r="U178" i="2"/>
  <c r="N76" i="2"/>
  <c r="K76" i="2"/>
  <c r="F69" i="2"/>
  <c r="W31" i="3"/>
  <c r="AH31" i="3" s="1"/>
  <c r="U19" i="3"/>
  <c r="AE23" i="3" s="1"/>
  <c r="U7" i="3"/>
  <c r="AB23" i="3" s="1"/>
  <c r="X19" i="3"/>
  <c r="AE35" i="3" s="1"/>
  <c r="W15" i="3"/>
  <c r="AD31" i="3" s="1"/>
  <c r="U23" i="3"/>
  <c r="AF23" i="3" s="1"/>
  <c r="X7" i="3"/>
  <c r="AB35" i="3" s="1"/>
  <c r="V15" i="3"/>
  <c r="AD27" i="3" s="1"/>
  <c r="R19" i="3"/>
  <c r="AE11" i="3" s="1"/>
  <c r="V27" i="3"/>
  <c r="AG27" i="3" s="1"/>
  <c r="R35" i="3"/>
  <c r="AI11" i="3" s="1"/>
  <c r="R15" i="3"/>
  <c r="AD11" i="3" s="1"/>
  <c r="T19" i="3"/>
  <c r="AE19" i="3" s="1"/>
  <c r="W23" i="3"/>
  <c r="AF31" i="3" s="1"/>
  <c r="R27" i="3"/>
  <c r="AG11" i="3" s="1"/>
  <c r="V19" i="3"/>
  <c r="AE27" i="3" s="1"/>
  <c r="R7" i="3"/>
  <c r="AB11" i="3" s="1"/>
  <c r="U35" i="3"/>
  <c r="AI23" i="3" s="1"/>
  <c r="W35" i="3"/>
  <c r="AI31" i="3" s="1"/>
  <c r="V35" i="3"/>
  <c r="AI27" i="3" s="1"/>
  <c r="S35" i="3"/>
  <c r="AI15" i="3" s="1"/>
  <c r="P97" i="2"/>
  <c r="E111" i="2"/>
  <c r="H90" i="2"/>
  <c r="Q82" i="2"/>
  <c r="Q81" i="2"/>
  <c r="S85" i="2"/>
  <c r="S86" i="2"/>
  <c r="W99" i="2"/>
  <c r="U99" i="2"/>
  <c r="T106" i="2"/>
  <c r="R106" i="2"/>
  <c r="Q114" i="2"/>
  <c r="T7" i="3"/>
  <c r="AB19" i="3" s="1"/>
  <c r="D118" i="2"/>
  <c r="N111" i="2"/>
  <c r="H104" i="2"/>
  <c r="K83" i="2"/>
  <c r="E69" i="2"/>
  <c r="H111" i="2"/>
  <c r="G118" i="2"/>
  <c r="K104" i="2"/>
  <c r="D90" i="2"/>
  <c r="N83" i="2"/>
  <c r="H76" i="2"/>
  <c r="P69" i="2"/>
  <c r="N118" i="2"/>
  <c r="Q79" i="2"/>
  <c r="Q143" i="2"/>
  <c r="S87" i="2"/>
  <c r="W101" i="2"/>
  <c r="W100" i="2"/>
  <c r="U100" i="2"/>
  <c r="R107" i="2"/>
  <c r="Q117" i="2"/>
  <c r="Q115" i="2"/>
  <c r="R31" i="3"/>
  <c r="AH11" i="3" s="1"/>
  <c r="N90" i="2"/>
  <c r="F104" i="2"/>
  <c r="V23" i="3"/>
  <c r="AF27" i="3" s="1"/>
  <c r="M111" i="2"/>
  <c r="G104" i="2"/>
  <c r="P90" i="2"/>
  <c r="J83" i="2"/>
  <c r="D76" i="2"/>
  <c r="L69" i="2"/>
  <c r="J118" i="2"/>
  <c r="L111" i="2"/>
  <c r="O104" i="2"/>
  <c r="Q78" i="2"/>
  <c r="S88" i="2"/>
  <c r="S89" i="2"/>
  <c r="W103" i="2"/>
  <c r="U103" i="2"/>
  <c r="R108" i="2"/>
  <c r="R171" i="2"/>
  <c r="R109" i="2"/>
  <c r="Q116" i="2"/>
  <c r="W102" i="2"/>
  <c r="K111" i="2"/>
  <c r="J90" i="2"/>
  <c r="M83" i="2"/>
  <c r="M69" i="2"/>
  <c r="J104" i="2"/>
  <c r="I83" i="2"/>
  <c r="O118" i="2"/>
  <c r="I111" i="2"/>
  <c r="L90" i="2"/>
  <c r="F83" i="2"/>
  <c r="P76" i="2"/>
  <c r="H69" i="2"/>
  <c r="F118" i="2"/>
  <c r="D111" i="2"/>
  <c r="N104" i="2"/>
  <c r="E83" i="2"/>
  <c r="X35" i="3"/>
  <c r="AI35" i="3" s="1"/>
  <c r="S68" i="2"/>
  <c r="Q129" i="2"/>
  <c r="U68" i="2"/>
  <c r="S7" i="3"/>
  <c r="AB15" i="3" s="1"/>
  <c r="S27" i="3"/>
  <c r="AG15" i="3" s="1"/>
  <c r="T103" i="2"/>
  <c r="T100" i="2"/>
  <c r="T66" i="2"/>
  <c r="V65" i="2"/>
  <c r="S64" i="2"/>
  <c r="U79" i="2"/>
  <c r="U15" i="3"/>
  <c r="AD23" i="3" s="1"/>
  <c r="W68" i="2"/>
  <c r="S31" i="3"/>
  <c r="AH15" i="3" s="1"/>
  <c r="T110" i="2"/>
  <c r="T109" i="2"/>
  <c r="T107" i="2"/>
  <c r="T171" i="2"/>
  <c r="R100" i="2"/>
  <c r="T99" i="2"/>
  <c r="U101" i="2"/>
  <c r="U102" i="2"/>
  <c r="U93" i="2"/>
  <c r="T92" i="2"/>
  <c r="T93" i="2"/>
  <c r="W88" i="2"/>
  <c r="R87" i="2"/>
  <c r="R89" i="2"/>
  <c r="W87" i="2"/>
  <c r="Q86" i="2"/>
  <c r="U86" i="2"/>
  <c r="R86" i="2"/>
  <c r="V143" i="2"/>
  <c r="V178" i="2"/>
  <c r="V113" i="2"/>
  <c r="V116" i="2"/>
  <c r="V117" i="2"/>
  <c r="V114" i="2"/>
  <c r="U109" i="2"/>
  <c r="U110" i="2"/>
  <c r="U171" i="2"/>
  <c r="U106" i="2"/>
  <c r="U107" i="2"/>
  <c r="U108" i="2"/>
  <c r="Q171" i="2"/>
  <c r="Q106" i="2"/>
  <c r="Q107" i="2"/>
  <c r="Q108" i="2"/>
  <c r="Q109" i="2"/>
  <c r="Q110" i="2"/>
  <c r="V99" i="2"/>
  <c r="V101" i="2"/>
  <c r="V102" i="2"/>
  <c r="V103" i="2"/>
  <c r="V164" i="2"/>
  <c r="T101" i="2"/>
  <c r="T164" i="2"/>
  <c r="Q164" i="2"/>
  <c r="Q99" i="2"/>
  <c r="Q100" i="2"/>
  <c r="Q101" i="2"/>
  <c r="Q103" i="2"/>
  <c r="Q102" i="2"/>
  <c r="V100" i="2"/>
  <c r="T102" i="2"/>
  <c r="R102" i="2"/>
  <c r="R103" i="2"/>
  <c r="R164" i="2"/>
  <c r="R99" i="2"/>
  <c r="R101" i="2"/>
  <c r="U92" i="2"/>
  <c r="U96" i="2"/>
  <c r="U95" i="2"/>
  <c r="U157" i="2"/>
  <c r="U94" i="2"/>
  <c r="T95" i="2"/>
  <c r="T94" i="2"/>
  <c r="T157" i="2"/>
  <c r="T96" i="2"/>
  <c r="U150" i="2"/>
  <c r="U87" i="2"/>
  <c r="U89" i="2"/>
  <c r="U85" i="2"/>
  <c r="U88" i="2"/>
  <c r="Q150" i="2"/>
  <c r="Q85" i="2"/>
  <c r="Q88" i="2"/>
  <c r="Q87" i="2"/>
  <c r="Q89" i="2"/>
  <c r="U143" i="2"/>
  <c r="U78" i="2"/>
  <c r="U80" i="2"/>
  <c r="U82" i="2"/>
  <c r="U81" i="2"/>
  <c r="U76" i="2"/>
  <c r="R136" i="2"/>
  <c r="R71" i="2"/>
  <c r="R74" i="2"/>
  <c r="R73" i="2"/>
  <c r="R75" i="2"/>
  <c r="V136" i="2"/>
  <c r="V73" i="2"/>
  <c r="V75" i="2"/>
  <c r="V71" i="2"/>
  <c r="V74" i="2"/>
  <c r="R72" i="2"/>
  <c r="S76" i="2"/>
  <c r="V72" i="2"/>
  <c r="Q76" i="2"/>
  <c r="T72" i="2"/>
  <c r="T73" i="2"/>
  <c r="T136" i="2"/>
  <c r="W64" i="2"/>
  <c r="W129" i="2"/>
  <c r="W66" i="2"/>
  <c r="W65" i="2"/>
  <c r="W67" i="2"/>
  <c r="U67" i="2"/>
  <c r="U129" i="2"/>
  <c r="U66" i="2"/>
  <c r="U65" i="2"/>
  <c r="U64" i="2"/>
  <c r="T64" i="2"/>
  <c r="T129" i="2"/>
  <c r="T67" i="2"/>
  <c r="T65" i="2"/>
  <c r="T68" i="2"/>
  <c r="S129" i="2"/>
  <c r="S66" i="2"/>
  <c r="S67" i="2"/>
  <c r="S65" i="2"/>
  <c r="R68" i="2"/>
  <c r="R129" i="2"/>
  <c r="R65" i="2"/>
  <c r="R66" i="2"/>
  <c r="R64" i="2"/>
  <c r="R67" i="2"/>
  <c r="Q68" i="2"/>
  <c r="Q65" i="2"/>
  <c r="Q64" i="2"/>
  <c r="Q67" i="2"/>
  <c r="Q66" i="2"/>
  <c r="S111" i="2" l="1"/>
  <c r="T118" i="2"/>
  <c r="S104" i="2"/>
  <c r="R83" i="2"/>
  <c r="W97" i="2"/>
  <c r="W118" i="2"/>
  <c r="Z90" i="2"/>
  <c r="Z118" i="2"/>
  <c r="AA118" i="2"/>
  <c r="AA107" i="2"/>
  <c r="AA108" i="2"/>
  <c r="AA109" i="2"/>
  <c r="AA106" i="2"/>
  <c r="AA110" i="2"/>
  <c r="AA171" i="2"/>
  <c r="AA90" i="2"/>
  <c r="AA104" i="2"/>
  <c r="AA76" i="2"/>
  <c r="AA79" i="2"/>
  <c r="AA78" i="2"/>
  <c r="AA82" i="2"/>
  <c r="AA80" i="2"/>
  <c r="AA81" i="2"/>
  <c r="AA143" i="2"/>
  <c r="AA97" i="2"/>
  <c r="Z108" i="2"/>
  <c r="Z171" i="2"/>
  <c r="Z107" i="2"/>
  <c r="Z109" i="2"/>
  <c r="Z106" i="2"/>
  <c r="Z110" i="2"/>
  <c r="Z79" i="2"/>
  <c r="Z143" i="2"/>
  <c r="Z80" i="2"/>
  <c r="Z82" i="2"/>
  <c r="Z81" i="2"/>
  <c r="Z78" i="2"/>
  <c r="Z104" i="2"/>
  <c r="Z97" i="2"/>
  <c r="Z76" i="2"/>
  <c r="S118" i="2"/>
  <c r="T90" i="2"/>
  <c r="V97" i="2"/>
  <c r="V90" i="2"/>
  <c r="Q97" i="2"/>
  <c r="W90" i="2"/>
  <c r="U118" i="2"/>
  <c r="S97" i="2"/>
  <c r="R90" i="2"/>
  <c r="V83" i="2"/>
  <c r="R118" i="2"/>
  <c r="U104" i="2"/>
  <c r="V69" i="2"/>
  <c r="W104" i="2"/>
  <c r="R97" i="2"/>
  <c r="W83" i="2"/>
  <c r="Q83" i="2"/>
  <c r="T111" i="2"/>
  <c r="W111" i="2"/>
  <c r="Q118" i="2"/>
  <c r="V111" i="2"/>
  <c r="T83" i="2"/>
  <c r="R111" i="2"/>
  <c r="S69" i="2"/>
  <c r="S90" i="2"/>
  <c r="T76" i="2"/>
  <c r="R69" i="2"/>
  <c r="W69" i="2"/>
  <c r="V118" i="2"/>
  <c r="T104" i="2"/>
  <c r="Q104" i="2"/>
  <c r="T97" i="2"/>
  <c r="U97" i="2"/>
  <c r="U83" i="2"/>
  <c r="V76" i="2"/>
  <c r="U111" i="2"/>
  <c r="Q111" i="2"/>
  <c r="R104" i="2"/>
  <c r="V104" i="2"/>
  <c r="Q90" i="2"/>
  <c r="U90" i="2"/>
  <c r="R76" i="2"/>
  <c r="U69" i="2"/>
  <c r="T69" i="2"/>
  <c r="Q69" i="2"/>
  <c r="Z111" i="2" l="1"/>
  <c r="AA83" i="2"/>
  <c r="AA111" i="2"/>
  <c r="Z83" i="2"/>
  <c r="R106" i="1"/>
  <c r="S106" i="1"/>
  <c r="AI85" i="1" s="1"/>
  <c r="T106" i="1"/>
  <c r="AI89" i="1" s="1"/>
  <c r="U106" i="1"/>
  <c r="AI93" i="1" s="1"/>
  <c r="V106" i="1"/>
  <c r="AI97" i="1" s="1"/>
  <c r="W106" i="1"/>
  <c r="AI101" i="1" s="1"/>
  <c r="X106" i="1"/>
  <c r="AI105" i="1" s="1"/>
  <c r="R107" i="1"/>
  <c r="S107" i="1"/>
  <c r="AI86" i="1" s="1"/>
  <c r="T107" i="1"/>
  <c r="AI90" i="1" s="1"/>
  <c r="U107" i="1"/>
  <c r="AI94" i="1" s="1"/>
  <c r="V107" i="1"/>
  <c r="AI98" i="1" s="1"/>
  <c r="W107" i="1"/>
  <c r="AI102" i="1" s="1"/>
  <c r="X107" i="1"/>
  <c r="AI106" i="1" s="1"/>
  <c r="R108" i="1"/>
  <c r="S108" i="1"/>
  <c r="AI87" i="1" s="1"/>
  <c r="T108" i="1"/>
  <c r="AI91" i="1" s="1"/>
  <c r="U108" i="1"/>
  <c r="AI95" i="1" s="1"/>
  <c r="V108" i="1"/>
  <c r="AI99" i="1" s="1"/>
  <c r="W108" i="1"/>
  <c r="AI103" i="1" s="1"/>
  <c r="X108" i="1"/>
  <c r="AI107" i="1" s="1"/>
  <c r="R102" i="1"/>
  <c r="S102" i="1"/>
  <c r="AH85" i="1" s="1"/>
  <c r="T102" i="1"/>
  <c r="AH89" i="1" s="1"/>
  <c r="U102" i="1"/>
  <c r="AH93" i="1" s="1"/>
  <c r="V102" i="1"/>
  <c r="AH97" i="1" s="1"/>
  <c r="W102" i="1"/>
  <c r="AH101" i="1" s="1"/>
  <c r="X102" i="1"/>
  <c r="AH105" i="1" s="1"/>
  <c r="R103" i="1"/>
  <c r="S103" i="1"/>
  <c r="AH86" i="1" s="1"/>
  <c r="T103" i="1"/>
  <c r="AH90" i="1" s="1"/>
  <c r="U103" i="1"/>
  <c r="AH94" i="1" s="1"/>
  <c r="V103" i="1"/>
  <c r="AH98" i="1" s="1"/>
  <c r="W103" i="1"/>
  <c r="AH102" i="1" s="1"/>
  <c r="X103" i="1"/>
  <c r="AH106" i="1" s="1"/>
  <c r="R104" i="1"/>
  <c r="S104" i="1"/>
  <c r="AH87" i="1" s="1"/>
  <c r="T104" i="1"/>
  <c r="AH91" i="1" s="1"/>
  <c r="U104" i="1"/>
  <c r="AH95" i="1" s="1"/>
  <c r="V104" i="1"/>
  <c r="AH99" i="1" s="1"/>
  <c r="W104" i="1"/>
  <c r="AH103" i="1" s="1"/>
  <c r="X104" i="1"/>
  <c r="AH107" i="1" s="1"/>
  <c r="R98" i="1"/>
  <c r="S98" i="1"/>
  <c r="AG85" i="1" s="1"/>
  <c r="T98" i="1"/>
  <c r="AG89" i="1" s="1"/>
  <c r="U98" i="1"/>
  <c r="AG93" i="1" s="1"/>
  <c r="V98" i="1"/>
  <c r="AG97" i="1" s="1"/>
  <c r="W98" i="1"/>
  <c r="AG101" i="1" s="1"/>
  <c r="X98" i="1"/>
  <c r="AG105" i="1" s="1"/>
  <c r="R99" i="1"/>
  <c r="S99" i="1"/>
  <c r="AG86" i="1" s="1"/>
  <c r="T99" i="1"/>
  <c r="AG90" i="1" s="1"/>
  <c r="U99" i="1"/>
  <c r="AG94" i="1" s="1"/>
  <c r="V99" i="1"/>
  <c r="AG98" i="1" s="1"/>
  <c r="W99" i="1"/>
  <c r="AG102" i="1" s="1"/>
  <c r="X99" i="1"/>
  <c r="AG106" i="1" s="1"/>
  <c r="R100" i="1"/>
  <c r="S100" i="1"/>
  <c r="AG87" i="1" s="1"/>
  <c r="T100" i="1"/>
  <c r="AG91" i="1" s="1"/>
  <c r="U100" i="1"/>
  <c r="AG95" i="1" s="1"/>
  <c r="V100" i="1"/>
  <c r="AG99" i="1" s="1"/>
  <c r="W100" i="1"/>
  <c r="AG103" i="1" s="1"/>
  <c r="X100" i="1"/>
  <c r="AG107" i="1" s="1"/>
  <c r="R94" i="1"/>
  <c r="S94" i="1"/>
  <c r="T94" i="1"/>
  <c r="U94" i="1"/>
  <c r="V94" i="1"/>
  <c r="W94" i="1"/>
  <c r="X94" i="1"/>
  <c r="R95" i="1"/>
  <c r="S95" i="1"/>
  <c r="T95" i="1"/>
  <c r="U95" i="1"/>
  <c r="V95" i="1"/>
  <c r="W95" i="1"/>
  <c r="X95" i="1"/>
  <c r="R96" i="1"/>
  <c r="S96" i="1"/>
  <c r="T96" i="1"/>
  <c r="U96" i="1"/>
  <c r="V96" i="1"/>
  <c r="W96" i="1"/>
  <c r="X96" i="1"/>
  <c r="R90" i="1"/>
  <c r="S90" i="1"/>
  <c r="T90" i="1"/>
  <c r="U90" i="1"/>
  <c r="V90" i="1"/>
  <c r="W90" i="1"/>
  <c r="X90" i="1"/>
  <c r="R91" i="1"/>
  <c r="S91" i="1"/>
  <c r="T91" i="1"/>
  <c r="U91" i="1"/>
  <c r="V91" i="1"/>
  <c r="W91" i="1"/>
  <c r="X91" i="1"/>
  <c r="R92" i="1"/>
  <c r="S92" i="1"/>
  <c r="T92" i="1"/>
  <c r="U92" i="1"/>
  <c r="V92" i="1"/>
  <c r="W92" i="1"/>
  <c r="X92" i="1"/>
  <c r="R86" i="1"/>
  <c r="S86" i="1"/>
  <c r="AD85" i="1" s="1"/>
  <c r="T86" i="1"/>
  <c r="AD89" i="1" s="1"/>
  <c r="U86" i="1"/>
  <c r="AD93" i="1" s="1"/>
  <c r="V86" i="1"/>
  <c r="AD97" i="1" s="1"/>
  <c r="W86" i="1"/>
  <c r="AD101" i="1" s="1"/>
  <c r="X86" i="1"/>
  <c r="AD105" i="1" s="1"/>
  <c r="R87" i="1"/>
  <c r="S87" i="1"/>
  <c r="AD86" i="1" s="1"/>
  <c r="T87" i="1"/>
  <c r="AD90" i="1" s="1"/>
  <c r="U87" i="1"/>
  <c r="AD94" i="1" s="1"/>
  <c r="V87" i="1"/>
  <c r="AD98" i="1" s="1"/>
  <c r="W87" i="1"/>
  <c r="AD102" i="1" s="1"/>
  <c r="X87" i="1"/>
  <c r="AD106" i="1" s="1"/>
  <c r="R88" i="1"/>
  <c r="S88" i="1"/>
  <c r="AD87" i="1" s="1"/>
  <c r="T88" i="1"/>
  <c r="AD91" i="1" s="1"/>
  <c r="U88" i="1"/>
  <c r="AD95" i="1" s="1"/>
  <c r="V88" i="1"/>
  <c r="AD99" i="1" s="1"/>
  <c r="W88" i="1"/>
  <c r="AD103" i="1" s="1"/>
  <c r="X88" i="1"/>
  <c r="AD107" i="1" s="1"/>
  <c r="R82" i="1"/>
  <c r="S82" i="1"/>
  <c r="AC85" i="1" s="1"/>
  <c r="T82" i="1"/>
  <c r="AC89" i="1" s="1"/>
  <c r="U82" i="1"/>
  <c r="AC93" i="1" s="1"/>
  <c r="V82" i="1"/>
  <c r="AC97" i="1" s="1"/>
  <c r="W82" i="1"/>
  <c r="AC101" i="1" s="1"/>
  <c r="X82" i="1"/>
  <c r="AC105" i="1" s="1"/>
  <c r="R83" i="1"/>
  <c r="S83" i="1"/>
  <c r="AC86" i="1" s="1"/>
  <c r="T83" i="1"/>
  <c r="AC90" i="1" s="1"/>
  <c r="U83" i="1"/>
  <c r="AC94" i="1" s="1"/>
  <c r="V83" i="1"/>
  <c r="AC98" i="1" s="1"/>
  <c r="W83" i="1"/>
  <c r="AC102" i="1" s="1"/>
  <c r="X83" i="1"/>
  <c r="AC106" i="1" s="1"/>
  <c r="R84" i="1"/>
  <c r="S84" i="1"/>
  <c r="AC87" i="1" s="1"/>
  <c r="T84" i="1"/>
  <c r="AC91" i="1" s="1"/>
  <c r="U84" i="1"/>
  <c r="AC95" i="1" s="1"/>
  <c r="V84" i="1"/>
  <c r="AC99" i="1" s="1"/>
  <c r="W84" i="1"/>
  <c r="AC103" i="1" s="1"/>
  <c r="X84" i="1"/>
  <c r="AC107" i="1" s="1"/>
  <c r="R79" i="1"/>
  <c r="R78" i="1"/>
  <c r="S78" i="1"/>
  <c r="AB85" i="1" s="1"/>
  <c r="T78" i="1"/>
  <c r="AB89" i="1" s="1"/>
  <c r="U78" i="1"/>
  <c r="AB93" i="1" s="1"/>
  <c r="V78" i="1"/>
  <c r="AB97" i="1" s="1"/>
  <c r="W78" i="1"/>
  <c r="AB101" i="1" s="1"/>
  <c r="X78" i="1"/>
  <c r="AB105" i="1" s="1"/>
  <c r="S79" i="1"/>
  <c r="AB86" i="1" s="1"/>
  <c r="T79" i="1"/>
  <c r="AB90" i="1" s="1"/>
  <c r="U79" i="1"/>
  <c r="AB94" i="1" s="1"/>
  <c r="V79" i="1"/>
  <c r="AB98" i="1" s="1"/>
  <c r="W79" i="1"/>
  <c r="AB102" i="1" s="1"/>
  <c r="X79" i="1"/>
  <c r="AB106" i="1" s="1"/>
  <c r="R80" i="1"/>
  <c r="S80" i="1"/>
  <c r="AB87" i="1" s="1"/>
  <c r="T80" i="1"/>
  <c r="AB91" i="1" s="1"/>
  <c r="U80" i="1"/>
  <c r="AB95" i="1" s="1"/>
  <c r="V80" i="1"/>
  <c r="AB99" i="1" s="1"/>
  <c r="W80" i="1"/>
  <c r="AB103" i="1" s="1"/>
  <c r="X80" i="1"/>
  <c r="AB107" i="1" s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I54" i="1" s="1"/>
  <c r="U71" i="1"/>
  <c r="AI58" i="1" s="1"/>
  <c r="V71" i="1"/>
  <c r="AI62" i="1" s="1"/>
  <c r="W71" i="1"/>
  <c r="X71" i="1"/>
  <c r="AI71" i="1" s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AI51" i="1" s="1"/>
  <c r="T72" i="1"/>
  <c r="AI55" i="1" s="1"/>
  <c r="U72" i="1"/>
  <c r="AI59" i="1" s="1"/>
  <c r="V72" i="1"/>
  <c r="AI63" i="1" s="1"/>
  <c r="W72" i="1"/>
  <c r="AI68" i="1" s="1"/>
  <c r="X72" i="1"/>
  <c r="AI72" i="1" s="1"/>
  <c r="D72" i="1"/>
  <c r="D71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AH50" i="1" s="1"/>
  <c r="T67" i="1"/>
  <c r="AH54" i="1" s="1"/>
  <c r="U67" i="1"/>
  <c r="AH58" i="1" s="1"/>
  <c r="V67" i="1"/>
  <c r="W67" i="1"/>
  <c r="X67" i="1"/>
  <c r="AH71" i="1" s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AH51" i="1" s="1"/>
  <c r="T68" i="1"/>
  <c r="AH55" i="1" s="1"/>
  <c r="U68" i="1"/>
  <c r="AH59" i="1" s="1"/>
  <c r="V68" i="1"/>
  <c r="AH63" i="1" s="1"/>
  <c r="W68" i="1"/>
  <c r="AH68" i="1" s="1"/>
  <c r="X68" i="1"/>
  <c r="AH72" i="1" s="1"/>
  <c r="D68" i="1"/>
  <c r="D67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AG50" i="1" s="1"/>
  <c r="T63" i="1"/>
  <c r="AG54" i="1" s="1"/>
  <c r="U63" i="1"/>
  <c r="V63" i="1"/>
  <c r="AG62" i="1" s="1"/>
  <c r="W63" i="1"/>
  <c r="AG67" i="1" s="1"/>
  <c r="X63" i="1"/>
  <c r="AG71" i="1" s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AG51" i="1" s="1"/>
  <c r="T64" i="1"/>
  <c r="AG55" i="1" s="1"/>
  <c r="U64" i="1"/>
  <c r="AG59" i="1" s="1"/>
  <c r="V64" i="1"/>
  <c r="AG63" i="1" s="1"/>
  <c r="W64" i="1"/>
  <c r="AG68" i="1" s="1"/>
  <c r="X64" i="1"/>
  <c r="AG72" i="1" s="1"/>
  <c r="D64" i="1"/>
  <c r="D63" i="1"/>
  <c r="D60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F54" i="1" s="1"/>
  <c r="U59" i="1"/>
  <c r="AF58" i="1" s="1"/>
  <c r="V59" i="1"/>
  <c r="W59" i="1"/>
  <c r="AF67" i="1" s="1"/>
  <c r="X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AF51" i="1" s="1"/>
  <c r="T60" i="1"/>
  <c r="AF55" i="1" s="1"/>
  <c r="U60" i="1"/>
  <c r="AF59" i="1" s="1"/>
  <c r="V60" i="1"/>
  <c r="AF63" i="1" s="1"/>
  <c r="W60" i="1"/>
  <c r="AF68" i="1" s="1"/>
  <c r="X60" i="1"/>
  <c r="AF72" i="1" s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AE50" i="1" s="1"/>
  <c r="T55" i="1"/>
  <c r="AE54" i="1" s="1"/>
  <c r="U55" i="1"/>
  <c r="AE58" i="1" s="1"/>
  <c r="V55" i="1"/>
  <c r="W55" i="1"/>
  <c r="AE67" i="1" s="1"/>
  <c r="X55" i="1"/>
  <c r="AE71" i="1" s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AE51" i="1" s="1"/>
  <c r="T56" i="1"/>
  <c r="AE55" i="1" s="1"/>
  <c r="U56" i="1"/>
  <c r="AE59" i="1" s="1"/>
  <c r="V56" i="1"/>
  <c r="AE63" i="1" s="1"/>
  <c r="W56" i="1"/>
  <c r="AE68" i="1" s="1"/>
  <c r="X56" i="1"/>
  <c r="AE72" i="1" s="1"/>
  <c r="D56" i="1"/>
  <c r="D55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AD50" i="1" s="1"/>
  <c r="T51" i="1"/>
  <c r="AD54" i="1" s="1"/>
  <c r="U51" i="1"/>
  <c r="AD58" i="1" s="1"/>
  <c r="V51" i="1"/>
  <c r="W51" i="1"/>
  <c r="X51" i="1"/>
  <c r="AD71" i="1" s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AD51" i="1" s="1"/>
  <c r="T52" i="1"/>
  <c r="AD55" i="1" s="1"/>
  <c r="U52" i="1"/>
  <c r="AD59" i="1" s="1"/>
  <c r="V52" i="1"/>
  <c r="AD63" i="1" s="1"/>
  <c r="W52" i="1"/>
  <c r="AD68" i="1" s="1"/>
  <c r="X52" i="1"/>
  <c r="AD72" i="1" s="1"/>
  <c r="D52" i="1"/>
  <c r="D51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AC50" i="1" s="1"/>
  <c r="T47" i="1"/>
  <c r="AC54" i="1" s="1"/>
  <c r="U47" i="1"/>
  <c r="AC58" i="1" s="1"/>
  <c r="V47" i="1"/>
  <c r="AC62" i="1" s="1"/>
  <c r="W47" i="1"/>
  <c r="AC67" i="1" s="1"/>
  <c r="X47" i="1"/>
  <c r="AC71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AC51" i="1" s="1"/>
  <c r="T48" i="1"/>
  <c r="AC55" i="1" s="1"/>
  <c r="U48" i="1"/>
  <c r="AC59" i="1" s="1"/>
  <c r="V48" i="1"/>
  <c r="AC63" i="1" s="1"/>
  <c r="W48" i="1"/>
  <c r="AC68" i="1" s="1"/>
  <c r="X48" i="1"/>
  <c r="AC72" i="1" s="1"/>
  <c r="D48" i="1"/>
  <c r="D47" i="1"/>
  <c r="R44" i="1"/>
  <c r="R43" i="1"/>
  <c r="S43" i="1"/>
  <c r="AB50" i="1" s="1"/>
  <c r="T43" i="1"/>
  <c r="AB54" i="1" s="1"/>
  <c r="U43" i="1"/>
  <c r="AB58" i="1" s="1"/>
  <c r="V43" i="1"/>
  <c r="AB62" i="1" s="1"/>
  <c r="W43" i="1"/>
  <c r="AB67" i="1" s="1"/>
  <c r="X43" i="1"/>
  <c r="AB71" i="1" s="1"/>
  <c r="S44" i="1"/>
  <c r="AB51" i="1" s="1"/>
  <c r="T44" i="1"/>
  <c r="AB55" i="1" s="1"/>
  <c r="U44" i="1"/>
  <c r="AB59" i="1" s="1"/>
  <c r="V44" i="1"/>
  <c r="AB63" i="1" s="1"/>
  <c r="W44" i="1"/>
  <c r="AB68" i="1" s="1"/>
  <c r="X44" i="1"/>
  <c r="AB72" i="1" s="1"/>
  <c r="W2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O79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E79" i="1"/>
  <c r="F79" i="1"/>
  <c r="G79" i="1"/>
  <c r="H79" i="1"/>
  <c r="I79" i="1"/>
  <c r="J79" i="1"/>
  <c r="K79" i="1"/>
  <c r="L79" i="1"/>
  <c r="M79" i="1"/>
  <c r="N79" i="1"/>
  <c r="P79" i="1"/>
  <c r="Q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D79" i="1"/>
  <c r="D80" i="1"/>
  <c r="D78" i="1"/>
  <c r="M70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D43" i="1"/>
  <c r="D44" i="1"/>
  <c r="AB82" i="1" l="1"/>
  <c r="AH83" i="1"/>
  <c r="AG81" i="1"/>
  <c r="AB83" i="1"/>
  <c r="AD81" i="1"/>
  <c r="AG82" i="1"/>
  <c r="AD82" i="1"/>
  <c r="AG83" i="1"/>
  <c r="AI81" i="1"/>
  <c r="AD83" i="1"/>
  <c r="AI82" i="1"/>
  <c r="AC81" i="1"/>
  <c r="AI83" i="1"/>
  <c r="AC82" i="1"/>
  <c r="AH81" i="1"/>
  <c r="AB81" i="1"/>
  <c r="AC83" i="1"/>
  <c r="AH82" i="1"/>
  <c r="AD47" i="1"/>
  <c r="AH47" i="1"/>
  <c r="AC46" i="1"/>
  <c r="AE47" i="1"/>
  <c r="AF47" i="1"/>
  <c r="AI47" i="1"/>
  <c r="AB46" i="1"/>
  <c r="AB47" i="1"/>
  <c r="AC47" i="1"/>
  <c r="AE46" i="1"/>
  <c r="AG47" i="1"/>
  <c r="I66" i="1"/>
  <c r="O58" i="1"/>
  <c r="P50" i="1"/>
  <c r="L66" i="1"/>
  <c r="P46" i="1"/>
  <c r="H46" i="1"/>
  <c r="L46" i="1"/>
  <c r="N50" i="1"/>
  <c r="F50" i="1"/>
  <c r="H54" i="1"/>
  <c r="L58" i="1"/>
  <c r="P58" i="1"/>
  <c r="P62" i="1"/>
  <c r="H62" i="1"/>
  <c r="L70" i="1"/>
  <c r="P70" i="1"/>
  <c r="H70" i="1"/>
  <c r="H58" i="1"/>
  <c r="G54" i="1"/>
  <c r="I50" i="1"/>
  <c r="O54" i="1"/>
  <c r="G62" i="1"/>
  <c r="K42" i="1"/>
  <c r="E46" i="1"/>
  <c r="M46" i="1"/>
  <c r="W58" i="1"/>
  <c r="AF66" i="1" s="1"/>
  <c r="X54" i="1"/>
  <c r="AE70" i="1" s="1"/>
  <c r="O70" i="1"/>
  <c r="T62" i="1"/>
  <c r="AG53" i="1" s="1"/>
  <c r="X62" i="1"/>
  <c r="AG70" i="1" s="1"/>
  <c r="P54" i="1"/>
  <c r="L54" i="1"/>
  <c r="L62" i="1"/>
  <c r="P42" i="1"/>
  <c r="T58" i="1"/>
  <c r="AF53" i="1" s="1"/>
  <c r="W62" i="1"/>
  <c r="AG66" i="1" s="1"/>
  <c r="D58" i="1"/>
  <c r="X50" i="1"/>
  <c r="AD70" i="1" s="1"/>
  <c r="H42" i="1"/>
  <c r="N42" i="1"/>
  <c r="F42" i="1"/>
  <c r="L50" i="1"/>
  <c r="J62" i="1"/>
  <c r="J42" i="1"/>
  <c r="L42" i="1"/>
  <c r="H50" i="1"/>
  <c r="J54" i="1"/>
  <c r="P66" i="1"/>
  <c r="H66" i="1"/>
  <c r="J70" i="1"/>
  <c r="O42" i="1"/>
  <c r="G42" i="1"/>
  <c r="Q42" i="1"/>
  <c r="M42" i="1"/>
  <c r="I42" i="1"/>
  <c r="E42" i="1"/>
  <c r="R54" i="1"/>
  <c r="D62" i="1"/>
  <c r="V46" i="1"/>
  <c r="AC61" i="1" s="1"/>
  <c r="O46" i="1"/>
  <c r="G46" i="1"/>
  <c r="Q50" i="1"/>
  <c r="M50" i="1"/>
  <c r="E50" i="1"/>
  <c r="K54" i="1"/>
  <c r="G58" i="1"/>
  <c r="O62" i="1"/>
  <c r="K62" i="1"/>
  <c r="Q66" i="1"/>
  <c r="M66" i="1"/>
  <c r="E66" i="1"/>
  <c r="G70" i="1"/>
  <c r="W54" i="1"/>
  <c r="AE66" i="1" s="1"/>
  <c r="V62" i="1"/>
  <c r="AG61" i="1" s="1"/>
  <c r="V70" i="1"/>
  <c r="AI61" i="1" s="1"/>
  <c r="X70" i="1"/>
  <c r="AI70" i="1" s="1"/>
  <c r="T70" i="1"/>
  <c r="AI53" i="1" s="1"/>
  <c r="X66" i="1"/>
  <c r="AH70" i="1" s="1"/>
  <c r="T66" i="1"/>
  <c r="AH53" i="1" s="1"/>
  <c r="T50" i="1"/>
  <c r="AD53" i="1" s="1"/>
  <c r="W46" i="1"/>
  <c r="AC66" i="1" s="1"/>
  <c r="S62" i="1"/>
  <c r="AG49" i="1" s="1"/>
  <c r="U66" i="1"/>
  <c r="AH57" i="1" s="1"/>
  <c r="Q46" i="1"/>
  <c r="I46" i="1"/>
  <c r="K50" i="1"/>
  <c r="M54" i="1"/>
  <c r="E54" i="1"/>
  <c r="Q58" i="1"/>
  <c r="M58" i="1"/>
  <c r="I58" i="1"/>
  <c r="E58" i="1"/>
  <c r="O66" i="1"/>
  <c r="K66" i="1"/>
  <c r="Q70" i="1"/>
  <c r="I70" i="1"/>
  <c r="E70" i="1"/>
  <c r="T46" i="1"/>
  <c r="AC53" i="1" s="1"/>
  <c r="T54" i="1"/>
  <c r="AE53" i="1" s="1"/>
  <c r="U50" i="1"/>
  <c r="AD57" i="1" s="1"/>
  <c r="S54" i="1"/>
  <c r="AE49" i="1" s="1"/>
  <c r="D50" i="1"/>
  <c r="D66" i="1"/>
  <c r="U62" i="1"/>
  <c r="AG57" i="1" s="1"/>
  <c r="AG58" i="1"/>
  <c r="W66" i="1"/>
  <c r="AH66" i="1" s="1"/>
  <c r="AH67" i="1"/>
  <c r="AE95" i="1"/>
  <c r="AF95" i="1"/>
  <c r="AF106" i="1"/>
  <c r="AE106" i="1"/>
  <c r="AE90" i="1"/>
  <c r="AF90" i="1"/>
  <c r="AE101" i="1"/>
  <c r="AF101" i="1"/>
  <c r="AE85" i="1"/>
  <c r="AF85" i="1"/>
  <c r="V54" i="1"/>
  <c r="AE61" i="1" s="1"/>
  <c r="AE62" i="1"/>
  <c r="V58" i="1"/>
  <c r="AF61" i="1" s="1"/>
  <c r="AF62" i="1"/>
  <c r="R58" i="1"/>
  <c r="AF46" i="1"/>
  <c r="R62" i="1"/>
  <c r="AG46" i="1"/>
  <c r="R70" i="1"/>
  <c r="AI46" i="1"/>
  <c r="AE99" i="1"/>
  <c r="AF99" i="1"/>
  <c r="AE83" i="1"/>
  <c r="AF83" i="1"/>
  <c r="AE94" i="1"/>
  <c r="AF94" i="1"/>
  <c r="AF105" i="1"/>
  <c r="AE105" i="1"/>
  <c r="AE89" i="1"/>
  <c r="AF89" i="1"/>
  <c r="V42" i="1"/>
  <c r="AB61" i="1" s="1"/>
  <c r="Q54" i="1"/>
  <c r="Q62" i="1"/>
  <c r="M62" i="1"/>
  <c r="I62" i="1"/>
  <c r="E62" i="1"/>
  <c r="G66" i="1"/>
  <c r="D42" i="1"/>
  <c r="W42" i="1"/>
  <c r="AB66" i="1" s="1"/>
  <c r="S42" i="1"/>
  <c r="AB49" i="1" s="1"/>
  <c r="X46" i="1"/>
  <c r="AC70" i="1" s="1"/>
  <c r="S66" i="1"/>
  <c r="AH49" i="1" s="1"/>
  <c r="U70" i="1"/>
  <c r="AI57" i="1" s="1"/>
  <c r="D46" i="1"/>
  <c r="N46" i="1"/>
  <c r="J46" i="1"/>
  <c r="F46" i="1"/>
  <c r="D54" i="1"/>
  <c r="N54" i="1"/>
  <c r="F54" i="1"/>
  <c r="N58" i="1"/>
  <c r="J58" i="1"/>
  <c r="F58" i="1"/>
  <c r="N62" i="1"/>
  <c r="F62" i="1"/>
  <c r="D70" i="1"/>
  <c r="N70" i="1"/>
  <c r="F70" i="1"/>
  <c r="W50" i="1"/>
  <c r="AD66" i="1" s="1"/>
  <c r="AD67" i="1"/>
  <c r="S58" i="1"/>
  <c r="AF49" i="1" s="1"/>
  <c r="AF50" i="1"/>
  <c r="W70" i="1"/>
  <c r="AI66" i="1" s="1"/>
  <c r="AI67" i="1"/>
  <c r="S70" i="1"/>
  <c r="AI49" i="1" s="1"/>
  <c r="AI50" i="1"/>
  <c r="AF103" i="1"/>
  <c r="AE103" i="1"/>
  <c r="AE87" i="1"/>
  <c r="AF87" i="1"/>
  <c r="AE98" i="1"/>
  <c r="AF98" i="1"/>
  <c r="AF82" i="1"/>
  <c r="AE82" i="1"/>
  <c r="AE93" i="1"/>
  <c r="AF93" i="1"/>
  <c r="G50" i="1"/>
  <c r="X42" i="1"/>
  <c r="AB70" i="1" s="1"/>
  <c r="T42" i="1"/>
  <c r="AB53" i="1" s="1"/>
  <c r="U58" i="1"/>
  <c r="AF57" i="1" s="1"/>
  <c r="K46" i="1"/>
  <c r="K58" i="1"/>
  <c r="K70" i="1"/>
  <c r="V50" i="1"/>
  <c r="AD61" i="1" s="1"/>
  <c r="AD62" i="1"/>
  <c r="R50" i="1"/>
  <c r="AD46" i="1"/>
  <c r="X58" i="1"/>
  <c r="AF70" i="1" s="1"/>
  <c r="AF71" i="1"/>
  <c r="V66" i="1"/>
  <c r="AH61" i="1" s="1"/>
  <c r="AH62" i="1"/>
  <c r="R66" i="1"/>
  <c r="AH46" i="1"/>
  <c r="AE107" i="1"/>
  <c r="AF107" i="1"/>
  <c r="AE91" i="1"/>
  <c r="AF91" i="1"/>
  <c r="AE102" i="1"/>
  <c r="AF102" i="1"/>
  <c r="AE86" i="1"/>
  <c r="AF86" i="1"/>
  <c r="AE97" i="1"/>
  <c r="AF97" i="1"/>
  <c r="AE81" i="1"/>
  <c r="AF81" i="1"/>
  <c r="O50" i="1"/>
  <c r="I54" i="1"/>
  <c r="R42" i="1"/>
  <c r="U42" i="1"/>
  <c r="AB57" i="1" s="1"/>
  <c r="S50" i="1"/>
  <c r="AD49" i="1" s="1"/>
  <c r="U54" i="1"/>
  <c r="AE57" i="1" s="1"/>
  <c r="J50" i="1"/>
  <c r="N66" i="1"/>
  <c r="J66" i="1"/>
  <c r="F66" i="1"/>
  <c r="U46" i="1"/>
  <c r="AC57" i="1" s="1"/>
  <c r="R46" i="1"/>
  <c r="S46" i="1"/>
  <c r="AC49" i="1" s="1"/>
  <c r="X2" i="1"/>
  <c r="V2" i="1"/>
  <c r="R2" i="1"/>
  <c r="U2" i="1"/>
  <c r="T2" i="1"/>
  <c r="S2" i="1"/>
  <c r="AG45" i="1" l="1"/>
  <c r="AF45" i="1"/>
  <c r="AE45" i="1"/>
  <c r="AC45" i="1"/>
  <c r="AD45" i="1"/>
  <c r="AB45" i="1"/>
  <c r="AH45" i="1"/>
  <c r="AI45" i="1"/>
</calcChain>
</file>

<file path=xl/sharedStrings.xml><?xml version="1.0" encoding="utf-8"?>
<sst xmlns="http://schemas.openxmlformats.org/spreadsheetml/2006/main" count="1834" uniqueCount="265">
  <si>
    <t>%</t>
  </si>
  <si>
    <t>0-19</t>
  </si>
  <si>
    <t>20-44</t>
  </si>
  <si>
    <t>45-64</t>
  </si>
  <si>
    <t>65+</t>
  </si>
  <si>
    <t>85+</t>
  </si>
  <si>
    <t>65 +</t>
  </si>
  <si>
    <t>85+/65+*100</t>
  </si>
  <si>
    <t>Σενάριο 0</t>
  </si>
  <si>
    <t>Σενάριο 00</t>
  </si>
  <si>
    <t>Σενάριο 1</t>
  </si>
  <si>
    <t>Σενάριο 2</t>
  </si>
  <si>
    <t>Σενάριο 3</t>
  </si>
  <si>
    <t>Σενάριο 4</t>
  </si>
  <si>
    <t>Σενάριο 5</t>
  </si>
  <si>
    <t>Σενάριο 6</t>
  </si>
  <si>
    <t xml:space="preserve">Άνδρες </t>
  </si>
  <si>
    <t>Γυναίκες</t>
  </si>
  <si>
    <t>Πίνακας χχ: Πληθυσμός (σε χιλ.), Άνδρες, Γυναίκες, Σύνολο βάση των διαφορετικών σεναρίων.</t>
  </si>
  <si>
    <t>Πίνακας χχ: Πληθυσμός (%), Άνδρες, Γυναίκες, Σύνολο βάση των διαφορετικών σεναρίων.</t>
  </si>
  <si>
    <t>Πίνακας χχ: Εξελιξη του πληθυσμού σε σχέση με το 2015 (=100) βάση των διαφορετικών σεναρίων.</t>
  </si>
  <si>
    <t>Πίνακας χχ: Άτομα ηλικίας 65+ και 85+ καθώς και το ειδικό βάρος των 85+ στους 65+</t>
  </si>
  <si>
    <t>Πίνακας χχ: Συνολικός Πληθυσμός (σε χιλ)  μεγάλες ηλικιακές ομάδες</t>
  </si>
  <si>
    <t>Πίνακας χχ: Συνολικός Πληθυσμός (%)  μεγάλες ηλικιακές ομάδες</t>
  </si>
  <si>
    <t xml:space="preserve">Πίνακας χχ: Συνολικός Πληθυσμός εξέλιξη των μεγάλων ηλικιακών ομάδων σε σχέση με το 2015 (=100) </t>
  </si>
  <si>
    <t>Πίνακας χχ: Δομικοί Δείκτες του Πληθυσμού βάση των διαφορετικών σεναρίων.</t>
  </si>
  <si>
    <t>Σενάριο -1</t>
  </si>
  <si>
    <t>Σ-1.</t>
  </si>
  <si>
    <t>Σ0.</t>
  </si>
  <si>
    <t>Σ00.</t>
  </si>
  <si>
    <t>Σ1.</t>
  </si>
  <si>
    <t>Σ2.</t>
  </si>
  <si>
    <t>Σ3.</t>
  </si>
  <si>
    <t>Σ4.</t>
  </si>
  <si>
    <t>Σ5.</t>
  </si>
  <si>
    <t>Σ6.</t>
  </si>
  <si>
    <t xml:space="preserve">Σ-1.Συνολικός Πληθυσμός </t>
  </si>
  <si>
    <t xml:space="preserve">Σ-1.Άνδρες </t>
  </si>
  <si>
    <t>Σ-1.Γυναίκες</t>
  </si>
  <si>
    <t/>
  </si>
  <si>
    <t xml:space="preserve">Σ0.Συνολικός Πληθυσμός </t>
  </si>
  <si>
    <t xml:space="preserve">Σ0.Άνδρες </t>
  </si>
  <si>
    <t>Σ0.Γυναίκες</t>
  </si>
  <si>
    <t xml:space="preserve">Σ00.Συνολικός Πληθυσμός </t>
  </si>
  <si>
    <t xml:space="preserve">Σ00.Άνδρες </t>
  </si>
  <si>
    <t>Σ00.Γυναίκες</t>
  </si>
  <si>
    <t xml:space="preserve">Σ1.Συνολικός Πληθυσμός </t>
  </si>
  <si>
    <t xml:space="preserve">Σ1.Άνδρες </t>
  </si>
  <si>
    <t>Σ1.Γυναίκες</t>
  </si>
  <si>
    <t xml:space="preserve">Σ2.Συνολικός Πληθυσμός </t>
  </si>
  <si>
    <t xml:space="preserve">Σ2.Άνδρες </t>
  </si>
  <si>
    <t>Σ2.Γυναίκες</t>
  </si>
  <si>
    <t xml:space="preserve">Σ3.Συνολικός Πληθυσμός </t>
  </si>
  <si>
    <t xml:space="preserve">Σ3.Άνδρες </t>
  </si>
  <si>
    <t>Σ3.Γυναίκες</t>
  </si>
  <si>
    <t xml:space="preserve">Σ4.Συνολικός Πληθυσμός </t>
  </si>
  <si>
    <t xml:space="preserve">Σ4.Άνδρες </t>
  </si>
  <si>
    <t>Σ4.Γυναίκες</t>
  </si>
  <si>
    <t xml:space="preserve">Σ5.Συνολικός Πληθυσμός </t>
  </si>
  <si>
    <t xml:space="preserve">Σ5.Άνδρες </t>
  </si>
  <si>
    <t>Σ5.Γυναίκες</t>
  </si>
  <si>
    <t xml:space="preserve">Σ6.Συνολικός Πληθυσμός </t>
  </si>
  <si>
    <t xml:space="preserve">Σ6.Άνδρες </t>
  </si>
  <si>
    <t>Σ6.Γυναίκες</t>
  </si>
  <si>
    <t>Μέση Ηλικία</t>
  </si>
  <si>
    <t>Διάμμεσος Ηλικία</t>
  </si>
  <si>
    <t>Σ-1.Μέση Ηλικία</t>
  </si>
  <si>
    <t>Σ-1.Διάμμεσος Ηλικία</t>
  </si>
  <si>
    <t>Σ-1.Δείκτης Εξάρτησης 1 (00-14+65 et +)/(15-64)</t>
  </si>
  <si>
    <t>Σ-1.Δείκτης Εξάρτησης 2 (00-19+65 et +)/(20-64)</t>
  </si>
  <si>
    <t>Σ-1.Δείκτης Γήρανσης 1 (65+)/(00-14)</t>
  </si>
  <si>
    <t>Σ-1.Δείκτης Γήρανσης 2 (65+)/(00-19)</t>
  </si>
  <si>
    <t>Σ0.Μέση Ηλικία</t>
  </si>
  <si>
    <t>Σ0.Διάμμεσος Ηλικία</t>
  </si>
  <si>
    <t>Σ0.Δείκτης Εξάρτησης 1 (00-14+65 et +)/(15-64)</t>
  </si>
  <si>
    <t>Σ0.Δείκτης Εξάρτησης 2 (00-19+65 et +)/(20-64)</t>
  </si>
  <si>
    <t>Σ0.Δείκτης Γήρανσης 1 (65+)/(00-14)</t>
  </si>
  <si>
    <t>Σ0.Δείκτης Γήρανσης 2 (65+)/(00-19)</t>
  </si>
  <si>
    <t>Σ0.Δείκτης Αντικατάστασης (15-19)/(60-64)</t>
  </si>
  <si>
    <t>Σ00.Μέση Ηλικία</t>
  </si>
  <si>
    <t>Σ00.Διάμμεσος Ηλικία</t>
  </si>
  <si>
    <t>Σ00.Δείκτης Εξάρτησης 1 (00-14+65 et +)/(15-64)</t>
  </si>
  <si>
    <t>Σ00.Δείκτης Εξάρτησης 2 (00-19+65 et +)/(20-64)</t>
  </si>
  <si>
    <t>Σ00.Δείκτης Γήρανσης 1 (65+)/(00-14)</t>
  </si>
  <si>
    <t>Σ00.Δείκτης Γήρανσης 2 (65+)/(00-19)</t>
  </si>
  <si>
    <t>Σ00.Δείκτης Αντικατάστασης (15-19)/(60-64)</t>
  </si>
  <si>
    <t>Σ1.Μέση Ηλικία</t>
  </si>
  <si>
    <t>Σ1.Διάμμεσος Ηλικία</t>
  </si>
  <si>
    <t>Σ1.Δείκτης Εξάρτησης 1 (00-14+65 et +)/(15-64)</t>
  </si>
  <si>
    <t>Σ1.Δείκτης Εξάρτησης 2 (00-19+65 et +)/(20-64)</t>
  </si>
  <si>
    <t>Σ1.Δείκτης Γήρανσης 1 (65+)/(00-14)</t>
  </si>
  <si>
    <t>Σ1.Δείκτης Γήρανσης 2 (65+)/(00-19)</t>
  </si>
  <si>
    <t>Σ1.Δείκτης Αντικατάστασης (15-19)/(60-64)</t>
  </si>
  <si>
    <t>Σ2.Μέση Ηλικία</t>
  </si>
  <si>
    <t>Σ2.Διάμμεσος Ηλικία</t>
  </si>
  <si>
    <t>Σ2.Δείκτης Εξάρτησης 1 (00-14+65 et +)/(15-64)</t>
  </si>
  <si>
    <t>Σ2.Δείκτης Εξάρτησης 2 (00-19+65 et +)/(20-64)</t>
  </si>
  <si>
    <t>Σ2.Δείκτης Γήρανσης 1 (65+)/(00-14)</t>
  </si>
  <si>
    <t>Σ2.Δείκτης Γήρανσης 2 (65+)/(00-19)</t>
  </si>
  <si>
    <t>Σ2.Δείκτης Αντικατάστασης (15-19)/(60-64)</t>
  </si>
  <si>
    <t>Σ3.Μέση Ηλικία</t>
  </si>
  <si>
    <t>Σ3.Διάμμεσος Ηλικία</t>
  </si>
  <si>
    <t>Σ3.Δείκτης Εξάρτησης 1 (00-14+65 et +)/(15-64)</t>
  </si>
  <si>
    <t>Σ3.Δείκτης Εξάρτησης 2 (00-19+65 et +)/(20-64)</t>
  </si>
  <si>
    <t>Σ3.Δείκτης Γήρανσης 1 (65+)/(00-14)</t>
  </si>
  <si>
    <t>Σ3.Δείκτης Γήρανσης 2 (65+)/(00-19)</t>
  </si>
  <si>
    <t>Σ3.Δείκτης Αντικατάστασης (15-19)/(60-64)</t>
  </si>
  <si>
    <t>Σ4.Μέση Ηλικία</t>
  </si>
  <si>
    <t>Σ4.Διάμμεσος Ηλικία</t>
  </si>
  <si>
    <t>Σ4.Δείκτης Εξάρτησης 1 (00-14+65 et +)/(15-64)</t>
  </si>
  <si>
    <t>Σ4.Δείκτης Εξάρτησης 2 (00-19+65 et +)/(20-64)</t>
  </si>
  <si>
    <t>Σ4.Δείκτης Γήρανσης 1 (65+)/(00-14)</t>
  </si>
  <si>
    <t>Σ4.Δείκτης Γήρανσης 2 (65+)/(00-19)</t>
  </si>
  <si>
    <t>Σ4.Δείκτης Αντικατάστασης (15-19)/(60-64)</t>
  </si>
  <si>
    <t>Σ5.Μέση Ηλικία</t>
  </si>
  <si>
    <t>Σ5.Διάμμεσος Ηλικία</t>
  </si>
  <si>
    <t>Σ5.Δείκτης Εξάρτησης 1 (00-14+65 et +)/(15-64)</t>
  </si>
  <si>
    <t>Σ5.Δείκτης Εξάρτησης 2 (00-19+65 et +)/(20-64)</t>
  </si>
  <si>
    <t>Σ5.Δείκτης Γήρανσης 1 (65+)/(00-14)</t>
  </si>
  <si>
    <t>Σ5.Δείκτης Γήρανσης 2 (65+)/(00-19)</t>
  </si>
  <si>
    <t>Σ5.Δείκτης Αντικατάστασης (15-19)/(60-64)</t>
  </si>
  <si>
    <t>Σ6.Μέση Ηλικία</t>
  </si>
  <si>
    <t>Σ6.Διάμμεσος Ηλικία</t>
  </si>
  <si>
    <t>Σ6.Δείκτης Εξάρτησης 1 (00-14+65 et +)/(15-64)</t>
  </si>
  <si>
    <t>Σ6.Δείκτης Εξάρτησης 2 (00-19+65 et +)/(20-64)</t>
  </si>
  <si>
    <t>Σ6.Δείκτης Γήρανσης 1 (65+)/(00-14)</t>
  </si>
  <si>
    <t>Σ6.Δείκτης Γήρανσης 2 (65+)/(00-19)</t>
  </si>
  <si>
    <t>Σ6.Δείκτης Αντικατάστασης (15-19)/(60-64)</t>
  </si>
  <si>
    <t>Σ-1.65 +</t>
  </si>
  <si>
    <t>Σ-1.85+</t>
  </si>
  <si>
    <t>Σ-1.85+/65+*100</t>
  </si>
  <si>
    <t>Σ0.65 +</t>
  </si>
  <si>
    <t>Σ0.85+</t>
  </si>
  <si>
    <t>Σ0.85+/65+*100</t>
  </si>
  <si>
    <t>Σ00.65 +</t>
  </si>
  <si>
    <t>Σ00.85+</t>
  </si>
  <si>
    <t>Σ00.85+/65+*100</t>
  </si>
  <si>
    <t>Σ1.65 +</t>
  </si>
  <si>
    <t>Σ1.85+</t>
  </si>
  <si>
    <t>Σ1.85+/65+*100</t>
  </si>
  <si>
    <t>Σ2.65 +</t>
  </si>
  <si>
    <t>Σ2.85+</t>
  </si>
  <si>
    <t>Σ2.85+/65+*100</t>
  </si>
  <si>
    <t>Σ3.65 +</t>
  </si>
  <si>
    <t>Σ3.85+</t>
  </si>
  <si>
    <t>Σ3.85+/65+*100</t>
  </si>
  <si>
    <t>Σ4.65 +</t>
  </si>
  <si>
    <t>Σ4.85+</t>
  </si>
  <si>
    <t>Σ4.85+/65+*100</t>
  </si>
  <si>
    <t>Σ5.65 +</t>
  </si>
  <si>
    <t>Σ5.85+</t>
  </si>
  <si>
    <t>Σ5.85+/65+*100</t>
  </si>
  <si>
    <t>Σ6.65 +</t>
  </si>
  <si>
    <t>Σ6.85+</t>
  </si>
  <si>
    <t>Σ6.85+/65+*100</t>
  </si>
  <si>
    <t>Σύνολο</t>
  </si>
  <si>
    <t>Σ-1.0-19</t>
  </si>
  <si>
    <t>Σ-1.20-44</t>
  </si>
  <si>
    <t>Σ-1.45-64</t>
  </si>
  <si>
    <t>Σ-1.65+</t>
  </si>
  <si>
    <t>Σ-1.Σύνολο</t>
  </si>
  <si>
    <t>Σ0.0-19</t>
  </si>
  <si>
    <t>Σ0.20-44</t>
  </si>
  <si>
    <t>Σ0.45-64</t>
  </si>
  <si>
    <t>Σ0.65+</t>
  </si>
  <si>
    <t>Σ0.Σύνολο</t>
  </si>
  <si>
    <t>Σ00.0-19</t>
  </si>
  <si>
    <t>Σ00.20-44</t>
  </si>
  <si>
    <t>Σ00.45-64</t>
  </si>
  <si>
    <t>Σ00.65+</t>
  </si>
  <si>
    <t>Σ00.Σύνολο</t>
  </si>
  <si>
    <t>Σ1.0-19</t>
  </si>
  <si>
    <t>Σ1.20-44</t>
  </si>
  <si>
    <t>Σ1.45-64</t>
  </si>
  <si>
    <t>Σ1.65+</t>
  </si>
  <si>
    <t>Σ1.Σύνολο</t>
  </si>
  <si>
    <t>Σ2.0-19</t>
  </si>
  <si>
    <t>Σ2.20-44</t>
  </si>
  <si>
    <t>Σ2.45-64</t>
  </si>
  <si>
    <t>Σ2.65+</t>
  </si>
  <si>
    <t>Σ2.Σύνολο</t>
  </si>
  <si>
    <t>Σ3.0-19</t>
  </si>
  <si>
    <t>Σ3.20-44</t>
  </si>
  <si>
    <t>Σ3.45-64</t>
  </si>
  <si>
    <t>Σ3.65+</t>
  </si>
  <si>
    <t>Σ3.Σύνολο</t>
  </si>
  <si>
    <t>Σ4.0-19</t>
  </si>
  <si>
    <t>Σ4.20-44</t>
  </si>
  <si>
    <t>Σ4.45-64</t>
  </si>
  <si>
    <t>Σ4.65+</t>
  </si>
  <si>
    <t>Σ4.Σύνολο</t>
  </si>
  <si>
    <t>Σ5.0-19</t>
  </si>
  <si>
    <t>Σ5.20-44</t>
  </si>
  <si>
    <t>Σ5.45-64</t>
  </si>
  <si>
    <t>Σ5.65+</t>
  </si>
  <si>
    <t>Σ5.Σύνολο</t>
  </si>
  <si>
    <t>Σ6.0-19</t>
  </si>
  <si>
    <t>Σ6.20-44</t>
  </si>
  <si>
    <t>Σ6.45-64</t>
  </si>
  <si>
    <t>Σ6.65+</t>
  </si>
  <si>
    <t>Σ6.Σύνολο</t>
  </si>
  <si>
    <t>Σ-1.Δείκτης Αντικατάστασης (15-19)/(60-64)</t>
  </si>
  <si>
    <t>Δείκτης Αντικατάστασης  1 (15-19)/(60-64)</t>
  </si>
  <si>
    <t>Δείκτης Αντικατάστασης  2 (15-19)/(65-69)</t>
  </si>
  <si>
    <t xml:space="preserve">Συνολικός πληθυσμός </t>
  </si>
  <si>
    <t>Συνολικός πληθυσμός</t>
  </si>
  <si>
    <t>Δείκτης Εξάρτησης 1 (0-14 + 65+)/(15-64)</t>
  </si>
  <si>
    <t>Δείκτης Εξάρτησης 2 (0-19 + 65+)/(20-64)</t>
  </si>
  <si>
    <t>Δείκτης Γήρανσης 1 (65+)/(0-14)</t>
  </si>
  <si>
    <t>Δείκτης Γήρανσης 2 (65+)/(0-19)</t>
  </si>
  <si>
    <t>Σ-1.Δείκτης Αντικατάστασης  2 (15-19)/(65-69)</t>
  </si>
  <si>
    <t>Σ5.Δείκτης Αντικατάστασης  2 (15-19)/(65-69)</t>
  </si>
  <si>
    <t>Σ4.Δείκτης Αντικατάστασης  2 (15-19)/(65-69)</t>
  </si>
  <si>
    <t>Σ3.Δείκτης Αντικατάστασης  2 (15-19)/(65-69)</t>
  </si>
  <si>
    <t>Σ2.Δείκτης Αντικατάστασης  2 (15-19)/(65-69)</t>
  </si>
  <si>
    <t>Σ1.Δείκτης Αντικατάστασης  2 (15-19)/(65-69)</t>
  </si>
  <si>
    <t>Σ00.Δείκτης Αντικατάστασης  2 (15-19)/(65-69)</t>
  </si>
  <si>
    <t>Σ0.Δείκτης Αντικατάστασης  2 (15-19)/(65-69)</t>
  </si>
  <si>
    <t>Σ6.Δείκτης Αντικατάστασης  2 (15-19)/(65-69)</t>
  </si>
  <si>
    <t>Πίνακας 7bis: Πληθυσμός  ανδρών, γυναικών, σύνολο (σε χιλ.),  σε διαδοχικές τομές (όλα τα σενάρια)</t>
  </si>
  <si>
    <t>Πίνακας 9bis : Εξέλιξη του πληθυσμού (σύνολο, άνδρες, γυναίκες) σε σχέση με το 2015 (=100) σε διαδοχικές τομές (όλα τα σενάρια)</t>
  </si>
  <si>
    <t>Πίνακας 7: Πληθυσμός ανδρών,  γυναικών, σύνολο (σε χιλ.) σε διαδοχικές τομές / σενάριο</t>
  </si>
  <si>
    <t>Πίνακας 8 : Πληθυσμός ανδρών, γυναικών ως % του συνολικού πληθυσμού σε διαδοχικές τομές / σενάριο</t>
  </si>
  <si>
    <t>Πίνακας 8bis : Άνδρες και  γυναίκες, % του συνολικού πληθυσμού σε διαδοχικές τομές (όλα τα σενάρια)</t>
  </si>
  <si>
    <t>Πίνακας 9 : Εξέλιξη του πληθυσμού (σύνολο, άνδρες, γυναίκες) σε σχέση με το 2015 (=100) σε διαδοχικές τομές / σενάριο</t>
  </si>
  <si>
    <t>Πίνακας 10: Πληθυσμός μεγάλων ηλικιακών ομάδων (σε χιλ.) στις διαδοχικές τομές/ σενάριο</t>
  </si>
  <si>
    <t>Πίνακας 10bis: Πληθυσμός μεγάλων ηλικιακών ομάδων (σε χιλ.) στις διαδοχικές τομές (όλα τα σενάρια)</t>
  </si>
  <si>
    <t xml:space="preserve">Πίνακας 11: Πληθυσμός μεγάλων ηλικιακών ομάδων στις διαδοχικές τομές/ σενάριο, % του συνολικού πληθυσμού </t>
  </si>
  <si>
    <t>Πίνακας 11bis: Πληθυσμός μεγάλων ηλικιακών ομάδων στις διαδοχικές τομές, % του συνολικού πληθυσμού (όλα τα σενάρια)</t>
  </si>
  <si>
    <t>Πίνακας 12: Εξέλιξη του πληθυσμού μεγάλων ηλικιακών ομάδων σε σχέση με το 2015 (=100) στις διαδοχικές τομές/ σενάριο</t>
  </si>
  <si>
    <t xml:space="preserve">Πίνακας 12bis: Εξέλιξη του πληθυσμού μεγάλων ηλικιακών ομάδων σε σχέση με το 2015 (=100) στις διαδοχικές τομές (όλα τα σενάρια) </t>
  </si>
  <si>
    <t>Πίνακας 13: Πληθυσμός 65+ και 85+ (απόλυτες τιμές, σε χιλ. ) και ειδικό βάρος των 85+ στους 65+ (%) σε διαδοχικές τομές/σενάριο</t>
  </si>
  <si>
    <t>Πίνακας 13bis: Πληθυσμός 65+ και 85+ (απόλυτες τιμές, σε χιλ. )  και ειδικό βάρος των 85+ στους 65+ (%) σε διαδοχικές τομές (όλα τα σενάρια)</t>
  </si>
  <si>
    <t>Πίνακας 14: Δομικοί δείκτες του πληθυσμού σε διαδοχικές τομές/ σενάριο</t>
  </si>
  <si>
    <t>Πίνακας 14bis: Δομικοί δείκτες του πληθυσμού σε διαδοχικές τομές (όλα τα σενάρια)</t>
  </si>
  <si>
    <t>Γράφημα 16: Εξέλιξη του συνολικού πληθυσμού σε διαδοχικές τομές (όλα τα σενάρια)</t>
  </si>
  <si>
    <t>Γράφημα 17: Εξέλιξη του συνολικού πληθυσμού σε σχέση με το 2015 (=100) σε διαδοχικές τομές (όλα τα σενάρια)</t>
  </si>
  <si>
    <t>Γράφημα 18: Εξέλιξη του πληθυσμού των ανδρών  σε διαδοχικές τομές (όλα τα σενάρια)</t>
  </si>
  <si>
    <t>Γράφημα 19: Εξέλιξη του πληθυσμού των ανδρών σε σχέση με το 2015 (=100) σε διαδοχικές τομές (όλα τα σενάρια)</t>
  </si>
  <si>
    <t>Γράφημα 20: Εξέλιξη του πληθυσμού των γυναικών σε διαδοχικές τομές (όλα τα σενάρια)</t>
  </si>
  <si>
    <t>Γράφημα 21: Εξέλιξη του πληθυσμού των ανδρών σε σχέση με το 2015 (=100) σε διαδοχικές τομές (όλα τα σενάρια)</t>
  </si>
  <si>
    <t>Γράφημα 22: Εξέλιξη του πληθυσμού 0- 19 (όλα τα σενάρια)</t>
  </si>
  <si>
    <t>Γράφημα 23: Ποσοστό της ηλικιακής ομάδας 0- 19 επί του συνολικού πληθυσμού (όλα τα σενάρια)</t>
  </si>
  <si>
    <t>Γράφημα 24: Εξέλιξη ηλικιακής ομάδας 20- 44 σε σχέση με το 2015 (=100) (όλα τα σενάρια)</t>
  </si>
  <si>
    <t>Γράφημα 25: Εξέλιξη του πληθυσμού 20- 44 (όλα τα σενάρια)</t>
  </si>
  <si>
    <t>Γράφημα 26: Ποσοστό της ηλικιακής ομάδας 20- 44 επί του συνολικού πληθυσμού (όλα τα σενάρια)</t>
  </si>
  <si>
    <t>Γράφημα 27: Εξέλιξη ηλικιακής ομάδας 20- 44 σε σχέση με το 2015 (=100) (όλα τα σενάρια)</t>
  </si>
  <si>
    <t>Γράφημα 28: Εξέλιξη του πληθυσμού 45- 64 (όλα τα σενάρια)</t>
  </si>
  <si>
    <t>Γράφημα 29: Ποσοστό της ηλικιακής ομάδας 45- 64 επί του συνολικού πληθυσμού (όλα τα σενάρια)</t>
  </si>
  <si>
    <t>Γράφημα 30: Εξέλιξη ηλικιακής ομάδας 45- 64 σε σχέση με το 2015 (=100) (όλα τα σενάρια)</t>
  </si>
  <si>
    <t>Γράφημα 31: Ποσοστό της ηλικιακής ομάδας 65+ επί του συνολικού πληθυσμού (όλα τα σενάρια)</t>
  </si>
  <si>
    <t>Γράφημα 32: Εξέλιξη ηλικιακής ομάδας 65+ σε σχέση με το 2015 (=100) (όλα τα σενάρια)</t>
  </si>
  <si>
    <t>Γράφημα 33: Ποσοστό της ηλικιακής ομάδας 85+ επί του συνολικού πληθυσμού (όλα τα σενάρια)</t>
  </si>
  <si>
    <t>Γράφημα 34: Εξέλιξη ηλικιακής ομάδας 85+ σε σχέση με το 2015 (=100) (όλα τα σενάρια)</t>
  </si>
  <si>
    <t>Γράφημα 35: Εξέλιξη του πληθυσμού 65+ (όλα τα σενάρια)</t>
  </si>
  <si>
    <t>Γράφημα 36: Εξέλιξη του πληθυσμού 85+ (όλα τα σενάρια)</t>
  </si>
  <si>
    <t>Γράφημα 38: Μέση ηλικία (όλα τα σενάρια)</t>
  </si>
  <si>
    <t>Γράφημα 39: Διάμεσος ηλικία (όλα τα σενάρια)</t>
  </si>
  <si>
    <t>Γράφημα 40: Δείκτης εξάρτησης 1 (όλα τα σενάρια)</t>
  </si>
  <si>
    <t>Γράφημα 41: Δείκτης εξάρτησης 2 (όλα τα σενάρια)</t>
  </si>
  <si>
    <t>Γράφημα 42: Δείκτης γήρανσης 1 (όλα τα σενάρια)</t>
  </si>
  <si>
    <t>Γράφημα 43: Δείκτης γήρανσης 2 (όλα τα σενάρια)</t>
  </si>
  <si>
    <t>Γράφημα 44: Δείκτης αντικατάστασης 1(όλα τα σενάρια)</t>
  </si>
  <si>
    <t>Γράφημα 45: Δείκτης αντικατάστασης 2 (όλα τα σενάρια)</t>
  </si>
  <si>
    <t>Γράφημα 37:Ποσοστό πληθυσμού 85+ στον πληθυσμό 65+ (όλα τα σενάρια)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</si>
</sst>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</font>
    <font>
      <sz val="10"/>
      <color theme="1"/>
      <name val="Times New Roman"/>
      <family val="1"/>
      <charset val="161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b/>
      <i/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273">
    <xf numFmtId="0" fontId="0" fillId="0" borderId="0" xfId="0"/>
    <xf numFmtId="0" fontId="5" fillId="2" borderId="18" xfId="0" applyFont="1" applyFill="1" applyBorder="1"/>
    <xf numFmtId="0" fontId="5" fillId="2" borderId="19" xfId="0" applyFont="1" applyFill="1" applyBorder="1"/>
    <xf numFmtId="0" fontId="5" fillId="0" borderId="20" xfId="0" applyFont="1" applyFill="1" applyBorder="1"/>
    <xf numFmtId="164" fontId="4" fillId="0" borderId="8" xfId="0" applyNumberFormat="1" applyFont="1" applyBorder="1"/>
    <xf numFmtId="164" fontId="4" fillId="0" borderId="1" xfId="0" applyNumberFormat="1" applyFont="1" applyBorder="1"/>
    <xf numFmtId="164" fontId="4" fillId="0" borderId="4" xfId="0" applyNumberFormat="1" applyFont="1" applyBorder="1"/>
    <xf numFmtId="0" fontId="5" fillId="0" borderId="21" xfId="0" applyFont="1" applyFill="1" applyBorder="1"/>
    <xf numFmtId="164" fontId="4" fillId="0" borderId="9" xfId="0" applyNumberFormat="1" applyFont="1" applyBorder="1"/>
    <xf numFmtId="164" fontId="4" fillId="0" borderId="5" xfId="0" applyNumberFormat="1" applyFont="1" applyBorder="1"/>
    <xf numFmtId="164" fontId="4" fillId="0" borderId="6" xfId="0" applyNumberFormat="1" applyFont="1" applyBorder="1"/>
    <xf numFmtId="1" fontId="4" fillId="0" borderId="8" xfId="0" applyNumberFormat="1" applyFont="1" applyBorder="1"/>
    <xf numFmtId="1" fontId="4" fillId="0" borderId="1" xfId="0" applyNumberFormat="1" applyFont="1" applyBorder="1"/>
    <xf numFmtId="1" fontId="4" fillId="0" borderId="4" xfId="0" applyNumberFormat="1" applyFont="1" applyBorder="1"/>
    <xf numFmtId="1" fontId="4" fillId="0" borderId="9" xfId="0" applyNumberFormat="1" applyFont="1" applyBorder="1"/>
    <xf numFmtId="1" fontId="4" fillId="0" borderId="5" xfId="0" applyNumberFormat="1" applyFont="1" applyBorder="1"/>
    <xf numFmtId="1" fontId="4" fillId="0" borderId="6" xfId="0" applyNumberFormat="1" applyFont="1" applyBorder="1"/>
    <xf numFmtId="0" fontId="6" fillId="0" borderId="0" xfId="0" applyFont="1"/>
    <xf numFmtId="0" fontId="5" fillId="0" borderId="8" xfId="0" applyFont="1" applyBorder="1"/>
    <xf numFmtId="0" fontId="5" fillId="0" borderId="9" xfId="0" applyFont="1" applyBorder="1"/>
    <xf numFmtId="0" fontId="6" fillId="0" borderId="0" xfId="0" applyFont="1" applyFill="1"/>
    <xf numFmtId="0" fontId="5" fillId="0" borderId="7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164" fontId="6" fillId="0" borderId="5" xfId="0" applyNumberFormat="1" applyFont="1" applyBorder="1"/>
    <xf numFmtId="164" fontId="6" fillId="0" borderId="6" xfId="0" applyNumberFormat="1" applyFont="1" applyBorder="1"/>
    <xf numFmtId="0" fontId="5" fillId="0" borderId="0" xfId="0" applyFont="1"/>
    <xf numFmtId="0" fontId="5" fillId="0" borderId="18" xfId="0" applyFont="1" applyBorder="1"/>
    <xf numFmtId="0" fontId="5" fillId="0" borderId="22" xfId="0" applyFont="1" applyBorder="1"/>
    <xf numFmtId="0" fontId="7" fillId="0" borderId="22" xfId="0" applyFont="1" applyBorder="1"/>
    <xf numFmtId="0" fontId="7" fillId="0" borderId="23" xfId="0" applyFont="1" applyBorder="1"/>
    <xf numFmtId="0" fontId="5" fillId="3" borderId="26" xfId="0" applyFont="1" applyFill="1" applyBorder="1"/>
    <xf numFmtId="0" fontId="6" fillId="3" borderId="27" xfId="0" applyFont="1" applyFill="1" applyBorder="1"/>
    <xf numFmtId="0" fontId="6" fillId="3" borderId="28" xfId="0" applyFont="1" applyFill="1" applyBorder="1"/>
    <xf numFmtId="0" fontId="5" fillId="0" borderId="25" xfId="0" applyFont="1" applyBorder="1"/>
    <xf numFmtId="164" fontId="6" fillId="0" borderId="8" xfId="0" applyNumberFormat="1" applyFont="1" applyFill="1" applyBorder="1"/>
    <xf numFmtId="164" fontId="6" fillId="0" borderId="1" xfId="0" applyNumberFormat="1" applyFont="1" applyFill="1" applyBorder="1"/>
    <xf numFmtId="164" fontId="6" fillId="0" borderId="4" xfId="0" applyNumberFormat="1" applyFont="1" applyFill="1" applyBorder="1"/>
    <xf numFmtId="164" fontId="8" fillId="0" borderId="1" xfId="0" applyNumberFormat="1" applyFont="1" applyFill="1" applyBorder="1"/>
    <xf numFmtId="0" fontId="5" fillId="0" borderId="29" xfId="0" applyFont="1" applyBorder="1"/>
    <xf numFmtId="0" fontId="7" fillId="0" borderId="18" xfId="0" applyFont="1" applyBorder="1"/>
    <xf numFmtId="1" fontId="6" fillId="0" borderId="25" xfId="0" applyNumberFormat="1" applyFont="1" applyFill="1" applyBorder="1"/>
    <xf numFmtId="1" fontId="6" fillId="0" borderId="10" xfId="0" applyNumberFormat="1" applyFont="1" applyFill="1" applyBorder="1"/>
    <xf numFmtId="1" fontId="6" fillId="0" borderId="11" xfId="0" applyNumberFormat="1" applyFont="1" applyFill="1" applyBorder="1"/>
    <xf numFmtId="0" fontId="6" fillId="3" borderId="30" xfId="0" applyFont="1" applyFill="1" applyBorder="1"/>
    <xf numFmtId="0" fontId="6" fillId="3" borderId="26" xfId="0" applyFont="1" applyFill="1" applyBorder="1"/>
    <xf numFmtId="164" fontId="8" fillId="0" borderId="10" xfId="0" applyNumberFormat="1" applyFont="1" applyFill="1" applyBorder="1"/>
    <xf numFmtId="164" fontId="8" fillId="0" borderId="31" xfId="0" applyNumberFormat="1" applyFont="1" applyFill="1" applyBorder="1"/>
    <xf numFmtId="164" fontId="6" fillId="0" borderId="25" xfId="0" applyNumberFormat="1" applyFont="1" applyFill="1" applyBorder="1"/>
    <xf numFmtId="164" fontId="6" fillId="0" borderId="10" xfId="0" applyNumberFormat="1" applyFont="1" applyFill="1" applyBorder="1"/>
    <xf numFmtId="164" fontId="6" fillId="0" borderId="11" xfId="0" applyNumberFormat="1" applyFont="1" applyFill="1" applyBorder="1"/>
    <xf numFmtId="164" fontId="8" fillId="0" borderId="15" xfId="0" applyNumberFormat="1" applyFont="1" applyFill="1" applyBorder="1"/>
    <xf numFmtId="164" fontId="8" fillId="0" borderId="5" xfId="0" applyNumberFormat="1" applyFont="1" applyFill="1" applyBorder="1"/>
    <xf numFmtId="164" fontId="8" fillId="0" borderId="32" xfId="0" applyNumberFormat="1" applyFont="1" applyFill="1" applyBorder="1"/>
    <xf numFmtId="164" fontId="6" fillId="0" borderId="9" xfId="0" applyNumberFormat="1" applyFont="1" applyBorder="1"/>
    <xf numFmtId="164" fontId="6" fillId="0" borderId="25" xfId="0" applyNumberFormat="1" applyFont="1" applyBorder="1"/>
    <xf numFmtId="164" fontId="6" fillId="0" borderId="10" xfId="0" applyNumberFormat="1" applyFont="1" applyBorder="1"/>
    <xf numFmtId="164" fontId="6" fillId="0" borderId="11" xfId="0" applyNumberFormat="1" applyFont="1" applyBorder="1"/>
    <xf numFmtId="164" fontId="6" fillId="0" borderId="8" xfId="0" applyNumberFormat="1" applyFont="1" applyBorder="1"/>
    <xf numFmtId="164" fontId="6" fillId="0" borderId="1" xfId="0" applyNumberFormat="1" applyFont="1" applyBorder="1"/>
    <xf numFmtId="164" fontId="6" fillId="0" borderId="4" xfId="0" applyNumberFormat="1" applyFont="1" applyBorder="1"/>
    <xf numFmtId="164" fontId="6" fillId="0" borderId="9" xfId="0" applyNumberFormat="1" applyFont="1" applyFill="1" applyBorder="1"/>
    <xf numFmtId="164" fontId="6" fillId="0" borderId="5" xfId="0" applyNumberFormat="1" applyFont="1" applyFill="1" applyBorder="1"/>
    <xf numFmtId="164" fontId="6" fillId="0" borderId="6" xfId="0" applyNumberFormat="1" applyFont="1" applyFill="1" applyBorder="1"/>
    <xf numFmtId="0" fontId="6" fillId="0" borderId="0" xfId="0" applyFont="1" applyBorder="1"/>
    <xf numFmtId="0" fontId="5" fillId="0" borderId="0" xfId="0" applyFont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19" xfId="0" applyFont="1" applyBorder="1"/>
    <xf numFmtId="0" fontId="6" fillId="3" borderId="24" xfId="0" applyFont="1" applyFill="1" applyBorder="1"/>
    <xf numFmtId="164" fontId="8" fillId="0" borderId="33" xfId="0" applyNumberFormat="1" applyFont="1" applyFill="1" applyBorder="1"/>
    <xf numFmtId="164" fontId="8" fillId="0" borderId="34" xfId="0" applyNumberFormat="1" applyFont="1" applyFill="1" applyBorder="1"/>
    <xf numFmtId="164" fontId="8" fillId="0" borderId="35" xfId="0" applyNumberFormat="1" applyFont="1" applyFill="1" applyBorder="1"/>
    <xf numFmtId="0" fontId="6" fillId="0" borderId="13" xfId="0" applyFont="1" applyBorder="1"/>
    <xf numFmtId="0" fontId="6" fillId="0" borderId="36" xfId="0" applyFont="1" applyBorder="1"/>
    <xf numFmtId="0" fontId="6" fillId="0" borderId="1" xfId="0" applyFont="1" applyBorder="1"/>
    <xf numFmtId="0" fontId="5" fillId="0" borderId="0" xfId="0" applyFont="1" applyFill="1"/>
    <xf numFmtId="0" fontId="6" fillId="0" borderId="4" xfId="0" applyFont="1" applyBorder="1"/>
    <xf numFmtId="0" fontId="6" fillId="0" borderId="12" xfId="0" applyFont="1" applyBorder="1"/>
    <xf numFmtId="0" fontId="6" fillId="0" borderId="14" xfId="0" applyFont="1" applyBorder="1"/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3" borderId="27" xfId="0" applyFont="1" applyFill="1" applyBorder="1"/>
    <xf numFmtId="0" fontId="8" fillId="3" borderId="30" xfId="0" applyFont="1" applyFill="1" applyBorder="1"/>
    <xf numFmtId="0" fontId="5" fillId="0" borderId="26" xfId="0" applyFont="1" applyBorder="1"/>
    <xf numFmtId="164" fontId="6" fillId="0" borderId="0" xfId="0" applyNumberFormat="1" applyFont="1"/>
    <xf numFmtId="0" fontId="5" fillId="0" borderId="8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164" fontId="6" fillId="0" borderId="7" xfId="0" applyNumberFormat="1" applyFont="1" applyFill="1" applyBorder="1"/>
    <xf numFmtId="164" fontId="8" fillId="0" borderId="3" xfId="0" applyNumberFormat="1" applyFont="1" applyFill="1" applyBorder="1"/>
    <xf numFmtId="164" fontId="8" fillId="0" borderId="4" xfId="0" applyNumberFormat="1" applyFont="1" applyFill="1" applyBorder="1"/>
    <xf numFmtId="0" fontId="8" fillId="0" borderId="11" xfId="0" applyFont="1" applyFill="1" applyBorder="1"/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5" fillId="0" borderId="37" xfId="0" applyFont="1" applyBorder="1" applyAlignment="1">
      <alignment horizontal="left"/>
    </xf>
    <xf numFmtId="164" fontId="8" fillId="0" borderId="16" xfId="0" applyNumberFormat="1" applyFont="1" applyFill="1" applyBorder="1"/>
    <xf numFmtId="164" fontId="8" fillId="0" borderId="17" xfId="0" applyNumberFormat="1" applyFont="1" applyFill="1" applyBorder="1"/>
    <xf numFmtId="164" fontId="6" fillId="0" borderId="37" xfId="0" applyNumberFormat="1" applyFont="1" applyFill="1" applyBorder="1"/>
    <xf numFmtId="164" fontId="6" fillId="0" borderId="16" xfId="0" applyNumberFormat="1" applyFont="1" applyFill="1" applyBorder="1"/>
    <xf numFmtId="164" fontId="6" fillId="0" borderId="17" xfId="0" applyNumberFormat="1" applyFont="1" applyFill="1" applyBorder="1"/>
    <xf numFmtId="0" fontId="5" fillId="0" borderId="26" xfId="0" applyFont="1" applyBorder="1" applyAlignment="1">
      <alignment horizontal="left"/>
    </xf>
    <xf numFmtId="164" fontId="7" fillId="0" borderId="27" xfId="0" applyNumberFormat="1" applyFont="1" applyFill="1" applyBorder="1"/>
    <xf numFmtId="164" fontId="7" fillId="0" borderId="28" xfId="0" applyNumberFormat="1" applyFont="1" applyFill="1" applyBorder="1"/>
    <xf numFmtId="164" fontId="5" fillId="0" borderId="26" xfId="0" applyNumberFormat="1" applyFont="1" applyFill="1" applyBorder="1"/>
    <xf numFmtId="164" fontId="5" fillId="0" borderId="27" xfId="0" applyNumberFormat="1" applyFont="1" applyFill="1" applyBorder="1"/>
    <xf numFmtId="164" fontId="5" fillId="0" borderId="28" xfId="0" applyNumberFormat="1" applyFont="1" applyFill="1" applyBorder="1"/>
    <xf numFmtId="0" fontId="8" fillId="0" borderId="28" xfId="0" applyFont="1" applyFill="1" applyBorder="1"/>
    <xf numFmtId="1" fontId="6" fillId="0" borderId="26" xfId="0" applyNumberFormat="1" applyFont="1" applyFill="1" applyBorder="1"/>
    <xf numFmtId="1" fontId="6" fillId="0" borderId="27" xfId="0" applyNumberFormat="1" applyFont="1" applyFill="1" applyBorder="1"/>
    <xf numFmtId="1" fontId="6" fillId="0" borderId="28" xfId="0" applyNumberFormat="1" applyFont="1" applyFill="1" applyBorder="1"/>
    <xf numFmtId="0" fontId="5" fillId="0" borderId="26" xfId="0" applyFont="1" applyFill="1" applyBorder="1" applyAlignment="1">
      <alignment horizontal="center"/>
    </xf>
    <xf numFmtId="0" fontId="7" fillId="0" borderId="38" xfId="0" applyFont="1" applyBorder="1"/>
    <xf numFmtId="0" fontId="5" fillId="0" borderId="9" xfId="0" applyFont="1" applyBorder="1" applyAlignment="1">
      <alignment horizontal="left"/>
    </xf>
    <xf numFmtId="1" fontId="5" fillId="0" borderId="12" xfId="0" applyNumberFormat="1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164" fontId="4" fillId="0" borderId="34" xfId="0" applyNumberFormat="1" applyFont="1" applyBorder="1"/>
    <xf numFmtId="164" fontId="4" fillId="0" borderId="35" xfId="0" applyNumberFormat="1" applyFont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164" fontId="4" fillId="0" borderId="8" xfId="0" applyNumberFormat="1" applyFont="1" applyFill="1" applyBorder="1"/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164" fontId="4" fillId="0" borderId="9" xfId="0" applyNumberFormat="1" applyFont="1" applyFill="1" applyBorder="1"/>
    <xf numFmtId="1" fontId="4" fillId="0" borderId="8" xfId="0" applyNumberFormat="1" applyFont="1" applyFill="1" applyBorder="1"/>
    <xf numFmtId="1" fontId="4" fillId="0" borderId="1" xfId="0" applyNumberFormat="1" applyFont="1" applyFill="1" applyBorder="1"/>
    <xf numFmtId="1" fontId="4" fillId="0" borderId="4" xfId="0" applyNumberFormat="1" applyFont="1" applyFill="1" applyBorder="1"/>
    <xf numFmtId="1" fontId="4" fillId="0" borderId="9" xfId="0" applyNumberFormat="1" applyFont="1" applyFill="1" applyBorder="1"/>
    <xf numFmtId="1" fontId="4" fillId="0" borderId="5" xfId="0" applyNumberFormat="1" applyFont="1" applyFill="1" applyBorder="1"/>
    <xf numFmtId="1" fontId="4" fillId="0" borderId="6" xfId="0" applyNumberFormat="1" applyFont="1" applyFill="1" applyBorder="1"/>
    <xf numFmtId="0" fontId="5" fillId="5" borderId="0" xfId="0" applyFont="1" applyFill="1"/>
    <xf numFmtId="0" fontId="6" fillId="4" borderId="0" xfId="0" applyFont="1" applyFill="1"/>
    <xf numFmtId="164" fontId="4" fillId="0" borderId="1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6" xfId="0" applyNumberFormat="1" applyFont="1" applyFill="1" applyBorder="1"/>
    <xf numFmtId="0" fontId="5" fillId="0" borderId="25" xfId="0" applyFont="1" applyFill="1" applyBorder="1"/>
    <xf numFmtId="164" fontId="4" fillId="0" borderId="10" xfId="0" applyNumberFormat="1" applyFont="1" applyFill="1" applyBorder="1"/>
    <xf numFmtId="164" fontId="4" fillId="0" borderId="11" xfId="0" applyNumberFormat="1" applyFont="1" applyFill="1" applyBorder="1"/>
    <xf numFmtId="0" fontId="5" fillId="0" borderId="39" xfId="0" applyFont="1" applyFill="1" applyBorder="1" applyAlignment="1">
      <alignment horizontal="left"/>
    </xf>
    <xf numFmtId="164" fontId="4" fillId="0" borderId="25" xfId="0" applyNumberFormat="1" applyFont="1" applyBorder="1"/>
    <xf numFmtId="0" fontId="5" fillId="2" borderId="26" xfId="0" applyFont="1" applyFill="1" applyBorder="1"/>
    <xf numFmtId="0" fontId="5" fillId="2" borderId="24" xfId="0" applyFont="1" applyFill="1" applyBorder="1"/>
    <xf numFmtId="164" fontId="4" fillId="0" borderId="33" xfId="0" applyNumberFormat="1" applyFont="1" applyBorder="1"/>
    <xf numFmtId="0" fontId="5" fillId="2" borderId="2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164" fontId="4" fillId="0" borderId="25" xfId="0" applyNumberFormat="1" applyFont="1" applyFill="1" applyBorder="1"/>
    <xf numFmtId="0" fontId="7" fillId="2" borderId="18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3" borderId="7" xfId="0" applyFont="1" applyFill="1" applyBorder="1"/>
    <xf numFmtId="0" fontId="6" fillId="3" borderId="2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64" fontId="7" fillId="0" borderId="5" xfId="0" applyNumberFormat="1" applyFont="1" applyFill="1" applyBorder="1"/>
    <xf numFmtId="164" fontId="5" fillId="0" borderId="5" xfId="0" applyNumberFormat="1" applyFont="1" applyFill="1" applyBorder="1"/>
    <xf numFmtId="164" fontId="5" fillId="0" borderId="6" xfId="0" applyNumberFormat="1" applyFont="1" applyFill="1" applyBorder="1"/>
    <xf numFmtId="0" fontId="7" fillId="2" borderId="7" xfId="0" applyFont="1" applyFill="1" applyBorder="1" applyAlignment="1">
      <alignment horizontal="left"/>
    </xf>
    <xf numFmtId="1" fontId="4" fillId="0" borderId="25" xfId="0" applyNumberFormat="1" applyFont="1" applyBorder="1"/>
    <xf numFmtId="1" fontId="4" fillId="0" borderId="10" xfId="0" applyNumberFormat="1" applyFont="1" applyBorder="1"/>
    <xf numFmtId="1" fontId="4" fillId="0" borderId="11" xfId="0" applyNumberFormat="1" applyFont="1" applyBorder="1"/>
    <xf numFmtId="0" fontId="7" fillId="2" borderId="40" xfId="0" applyFont="1" applyFill="1" applyBorder="1" applyAlignment="1">
      <alignment horizontal="left"/>
    </xf>
    <xf numFmtId="0" fontId="7" fillId="0" borderId="40" xfId="0" applyFont="1" applyBorder="1" applyAlignment="1">
      <alignment horizontal="left"/>
    </xf>
    <xf numFmtId="1" fontId="7" fillId="2" borderId="40" xfId="0" applyNumberFormat="1" applyFont="1" applyFill="1" applyBorder="1" applyAlignment="1">
      <alignment horizontal="left"/>
    </xf>
    <xf numFmtId="164" fontId="4" fillId="0" borderId="10" xfId="0" applyNumberFormat="1" applyFont="1" applyBorder="1"/>
    <xf numFmtId="164" fontId="4" fillId="0" borderId="11" xfId="0" applyNumberFormat="1" applyFont="1" applyBorder="1"/>
    <xf numFmtId="0" fontId="5" fillId="2" borderId="24" xfId="0" applyFont="1" applyFill="1" applyBorder="1" applyAlignment="1">
      <alignment horizontal="left"/>
    </xf>
    <xf numFmtId="0" fontId="5" fillId="2" borderId="41" xfId="0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0" fontId="7" fillId="2" borderId="24" xfId="0" applyFont="1" applyFill="1" applyBorder="1" applyAlignment="1">
      <alignment horizontal="left"/>
    </xf>
    <xf numFmtId="164" fontId="4" fillId="0" borderId="42" xfId="0" applyNumberFormat="1" applyFont="1" applyBorder="1"/>
    <xf numFmtId="164" fontId="4" fillId="0" borderId="43" xfId="0" applyNumberFormat="1" applyFont="1" applyBorder="1"/>
    <xf numFmtId="164" fontId="6" fillId="0" borderId="43" xfId="0" applyNumberFormat="1" applyFont="1" applyBorder="1"/>
    <xf numFmtId="0" fontId="5" fillId="0" borderId="44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8" fillId="0" borderId="45" xfId="0" applyNumberFormat="1" applyFont="1" applyFill="1" applyBorder="1"/>
    <xf numFmtId="164" fontId="6" fillId="0" borderId="37" xfId="0" applyNumberFormat="1" applyFont="1" applyBorder="1"/>
    <xf numFmtId="1" fontId="4" fillId="0" borderId="0" xfId="0" applyNumberFormat="1" applyFont="1" applyBorder="1"/>
    <xf numFmtId="164" fontId="6" fillId="0" borderId="51" xfId="0" applyNumberFormat="1" applyFont="1" applyFill="1" applyBorder="1"/>
    <xf numFmtId="164" fontId="6" fillId="0" borderId="43" xfId="0" applyNumberFormat="1" applyFont="1" applyFill="1" applyBorder="1"/>
    <xf numFmtId="164" fontId="6" fillId="0" borderId="52" xfId="0" applyNumberFormat="1" applyFont="1" applyFill="1" applyBorder="1"/>
    <xf numFmtId="0" fontId="5" fillId="0" borderId="33" xfId="0" applyFont="1" applyFill="1" applyBorder="1"/>
    <xf numFmtId="0" fontId="5" fillId="0" borderId="34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164" fontId="7" fillId="0" borderId="25" xfId="0" applyNumberFormat="1" applyFont="1" applyFill="1" applyBorder="1"/>
    <xf numFmtId="164" fontId="7" fillId="0" borderId="10" xfId="0" applyNumberFormat="1" applyFont="1" applyFill="1" applyBorder="1"/>
    <xf numFmtId="164" fontId="7" fillId="0" borderId="11" xfId="0" applyNumberFormat="1" applyFont="1" applyFill="1" applyBorder="1"/>
    <xf numFmtId="164" fontId="9" fillId="0" borderId="25" xfId="0" applyNumberFormat="1" applyFont="1" applyFill="1" applyBorder="1"/>
    <xf numFmtId="164" fontId="9" fillId="0" borderId="10" xfId="0" applyNumberFormat="1" applyFont="1" applyFill="1" applyBorder="1"/>
    <xf numFmtId="164" fontId="9" fillId="0" borderId="11" xfId="0" applyNumberFormat="1" applyFont="1" applyFill="1" applyBorder="1"/>
    <xf numFmtId="164" fontId="9" fillId="0" borderId="8" xfId="0" applyNumberFormat="1" applyFont="1" applyFill="1" applyBorder="1"/>
    <xf numFmtId="164" fontId="9" fillId="0" borderId="1" xfId="0" applyNumberFormat="1" applyFont="1" applyFill="1" applyBorder="1"/>
    <xf numFmtId="164" fontId="9" fillId="0" borderId="4" xfId="0" applyNumberFormat="1" applyFont="1" applyFill="1" applyBorder="1"/>
    <xf numFmtId="1" fontId="9" fillId="0" borderId="25" xfId="0" applyNumberFormat="1" applyFont="1" applyFill="1" applyBorder="1"/>
    <xf numFmtId="1" fontId="9" fillId="0" borderId="10" xfId="0" applyNumberFormat="1" applyFont="1" applyFill="1" applyBorder="1"/>
    <xf numFmtId="1" fontId="9" fillId="0" borderId="11" xfId="0" applyNumberFormat="1" applyFont="1" applyFill="1" applyBorder="1"/>
    <xf numFmtId="164" fontId="8" fillId="4" borderId="15" xfId="0" applyNumberFormat="1" applyFont="1" applyFill="1" applyBorder="1"/>
    <xf numFmtId="0" fontId="5" fillId="0" borderId="0" xfId="0" applyFont="1" applyFill="1" applyAlignment="1">
      <alignment horizontal="left"/>
    </xf>
    <xf numFmtId="0" fontId="5" fillId="0" borderId="27" xfId="0" applyFont="1" applyBorder="1"/>
    <xf numFmtId="0" fontId="5" fillId="0" borderId="30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5" fillId="2" borderId="40" xfId="0" applyFont="1" applyFill="1" applyBorder="1" applyAlignment="1"/>
    <xf numFmtId="0" fontId="0" fillId="0" borderId="46" xfId="0" applyBorder="1" applyAlignment="1"/>
    <xf numFmtId="0" fontId="0" fillId="0" borderId="47" xfId="0" applyBorder="1" applyAlignment="1"/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5" fillId="2" borderId="46" xfId="0" applyFont="1" applyFill="1" applyBorder="1" applyAlignment="1"/>
    <xf numFmtId="0" fontId="5" fillId="2" borderId="30" xfId="0" applyFont="1" applyFill="1" applyBorder="1" applyAlignment="1"/>
    <xf numFmtId="1" fontId="10" fillId="0" borderId="50" xfId="0" applyNumberFormat="1" applyFont="1" applyFill="1" applyBorder="1" applyAlignment="1">
      <alignment horizontal="center"/>
    </xf>
    <xf numFmtId="1" fontId="10" fillId="0" borderId="48" xfId="0" applyNumberFormat="1" applyFont="1" applyFill="1" applyBorder="1" applyAlignment="1">
      <alignment horizontal="center"/>
    </xf>
    <xf numFmtId="1" fontId="10" fillId="0" borderId="49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1" fontId="10" fillId="0" borderId="53" xfId="0" applyNumberFormat="1" applyFont="1" applyFill="1" applyBorder="1" applyAlignment="1">
      <alignment horizontal="center"/>
    </xf>
    <xf numFmtId="1" fontId="10" fillId="0" borderId="54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55" xfId="0" applyNumberFormat="1" applyFont="1" applyFill="1" applyBorder="1" applyAlignment="1">
      <alignment horizontal="center"/>
    </xf>
    <xf numFmtId="1" fontId="10" fillId="0" borderId="56" xfId="0" applyNumberFormat="1" applyFont="1" applyFill="1" applyBorder="1" applyAlignment="1">
      <alignment horizontal="center"/>
    </xf>
    <xf numFmtId="164" fontId="10" fillId="0" borderId="20" xfId="0" applyNumberFormat="1" applyFont="1" applyFill="1" applyBorder="1" applyAlignment="1">
      <alignment horizontal="center"/>
    </xf>
    <xf numFmtId="164" fontId="10" fillId="0" borderId="53" xfId="0" applyNumberFormat="1" applyFont="1" applyFill="1" applyBorder="1" applyAlignment="1">
      <alignment horizontal="center"/>
    </xf>
    <xf numFmtId="164" fontId="10" fillId="0" borderId="54" xfId="0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4" fontId="10" fillId="0" borderId="55" xfId="0" applyNumberFormat="1" applyFont="1" applyFill="1" applyBorder="1" applyAlignment="1">
      <alignment horizontal="center"/>
    </xf>
    <xf numFmtId="164" fontId="10" fillId="0" borderId="56" xfId="0" applyNumberFormat="1" applyFont="1" applyFill="1" applyBorder="1" applyAlignment="1">
      <alignment horizontal="center"/>
    </xf>
    <xf numFmtId="164" fontId="10" fillId="0" borderId="50" xfId="0" applyNumberFormat="1" applyFont="1" applyFill="1" applyBorder="1" applyAlignment="1">
      <alignment horizontal="center"/>
    </xf>
    <xf numFmtId="164" fontId="10" fillId="0" borderId="48" xfId="0" applyNumberFormat="1" applyFont="1" applyFill="1" applyBorder="1" applyAlignment="1">
      <alignment horizontal="center"/>
    </xf>
    <xf numFmtId="164" fontId="10" fillId="0" borderId="49" xfId="0" applyNumberFormat="1" applyFont="1" applyFill="1" applyBorder="1" applyAlignment="1">
      <alignment horizontal="center"/>
    </xf>
    <xf numFmtId="0" fontId="5" fillId="0" borderId="39" xfId="0" applyFont="1" applyFill="1" applyBorder="1"/>
    <xf numFmtId="0" fontId="5" fillId="2" borderId="57" xfId="0" applyFont="1" applyFill="1" applyBorder="1" applyAlignment="1">
      <alignment horizontal="left"/>
    </xf>
    <xf numFmtId="0" fontId="5" fillId="2" borderId="58" xfId="0" applyFont="1" applyFill="1" applyBorder="1" applyAlignment="1">
      <alignment horizontal="left"/>
    </xf>
    <xf numFmtId="0" fontId="5" fillId="2" borderId="46" xfId="0" applyFont="1" applyFill="1" applyBorder="1" applyAlignment="1">
      <alignment horizontal="left"/>
    </xf>
    <xf numFmtId="164" fontId="10" fillId="0" borderId="7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5" fillId="0" borderId="50" xfId="0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/>
    </xf>
    <xf numFmtId="164" fontId="5" fillId="0" borderId="49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164" fontId="5" fillId="0" borderId="53" xfId="0" applyNumberFormat="1" applyFont="1" applyFill="1" applyBorder="1" applyAlignment="1">
      <alignment horizontal="center"/>
    </xf>
    <xf numFmtId="164" fontId="5" fillId="0" borderId="54" xfId="0" applyNumberFormat="1" applyFont="1" applyFill="1" applyBorder="1" applyAlignment="1">
      <alignment horizontal="center"/>
    </xf>
    <xf numFmtId="164" fontId="5" fillId="0" borderId="21" xfId="0" applyNumberFormat="1" applyFont="1" applyFill="1" applyBorder="1" applyAlignment="1">
      <alignment horizontal="center"/>
    </xf>
    <xf numFmtId="164" fontId="5" fillId="0" borderId="55" xfId="0" applyNumberFormat="1" applyFont="1" applyFill="1" applyBorder="1" applyAlignment="1">
      <alignment horizontal="center"/>
    </xf>
    <xf numFmtId="164" fontId="5" fillId="0" borderId="56" xfId="0" applyNumberFormat="1" applyFont="1" applyFill="1" applyBorder="1" applyAlignment="1">
      <alignment horizontal="center"/>
    </xf>
    <xf numFmtId="1" fontId="10" fillId="0" borderId="31" xfId="0" applyNumberFormat="1" applyFont="1" applyFill="1" applyBorder="1" applyAlignment="1">
      <alignment horizontal="center"/>
    </xf>
    <xf numFmtId="1" fontId="10" fillId="0" borderId="59" xfId="0" applyNumberFormat="1" applyFont="1" applyFill="1" applyBorder="1" applyAlignment="1">
      <alignment horizontal="center"/>
    </xf>
    <xf numFmtId="1" fontId="10" fillId="0" borderId="60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</cellXfs>
  <cellStyles count="3">
    <cellStyle name="Normal 2" xfId="1"/>
    <cellStyle name="Percent 2" xfId="2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8.xml"/><Relationship Id="rId1" Type="http://schemas.openxmlformats.org/officeDocument/2006/relationships/themeOverride" Target="../theme/themeOverride24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25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26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1.xml"/><Relationship Id="rId1" Type="http://schemas.openxmlformats.org/officeDocument/2006/relationships/themeOverride" Target="../theme/themeOverride27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28.xml"/></Relationships>
</file>

<file path=xl/charts/_rels/chart2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29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30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1'!$C$5</c:f>
              <c:strCache>
                <c:ptCount val="1"/>
                <c:pt idx="0">
                  <c:v>Σ-1.Συνολικός Πληθυσμός 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1'!$D$5:$L$5</c:f>
              <c:numCache>
                <c:formatCode>0.0</c:formatCode>
                <c:ptCount val="9"/>
                <c:pt idx="0">
                  <c:v>10858.018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1'!$C$10</c:f>
              <c:strCache>
                <c:ptCount val="1"/>
                <c:pt idx="0">
                  <c:v>Σ0.Συνολικός Πληθυσμός 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1'!$D$10:$L$10</c:f>
              <c:numCache>
                <c:formatCode>0.0</c:formatCode>
                <c:ptCount val="9"/>
                <c:pt idx="0">
                  <c:v>10858.018</c:v>
                </c:pt>
                <c:pt idx="1">
                  <c:v>10659.407472904633</c:v>
                </c:pt>
                <c:pt idx="2">
                  <c:v>10380.228518495038</c:v>
                </c:pt>
                <c:pt idx="3">
                  <c:v>10052.429959005709</c:v>
                </c:pt>
                <c:pt idx="4">
                  <c:v>9696.878142871059</c:v>
                </c:pt>
                <c:pt idx="5">
                  <c:v>9312.8165893913065</c:v>
                </c:pt>
                <c:pt idx="6">
                  <c:v>8888.0882224234483</c:v>
                </c:pt>
                <c:pt idx="7">
                  <c:v>8413.9389318291051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1'!$C$15</c:f>
              <c:strCache>
                <c:ptCount val="1"/>
                <c:pt idx="0">
                  <c:v>Σ00.Συνολικός Πληθυσμός 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1'!$D$15:$L$15</c:f>
              <c:numCache>
                <c:formatCode>0.0</c:formatCode>
                <c:ptCount val="9"/>
                <c:pt idx="0">
                  <c:v>10858.018</c:v>
                </c:pt>
                <c:pt idx="1">
                  <c:v>10661.257387678985</c:v>
                </c:pt>
                <c:pt idx="2">
                  <c:v>10409.461811093952</c:v>
                </c:pt>
                <c:pt idx="3">
                  <c:v>10154.480142935005</c:v>
                </c:pt>
                <c:pt idx="4">
                  <c:v>9922.6321128110449</c:v>
                </c:pt>
                <c:pt idx="5">
                  <c:v>9672.3505721117144</c:v>
                </c:pt>
                <c:pt idx="6">
                  <c:v>9386.3718690684291</c:v>
                </c:pt>
                <c:pt idx="7">
                  <c:v>9041.3742265941964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1'!$C$20</c:f>
              <c:strCache>
                <c:ptCount val="1"/>
                <c:pt idx="0">
                  <c:v>Σ1.Συνολικός Πληθυσμός 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1'!$D$20:$L$20</c:f>
              <c:numCache>
                <c:formatCode>0.0</c:formatCode>
                <c:ptCount val="9"/>
                <c:pt idx="0">
                  <c:v>10858.018</c:v>
                </c:pt>
                <c:pt idx="1">
                  <c:v>10701.82675335215</c:v>
                </c:pt>
                <c:pt idx="2">
                  <c:v>10472.776933720428</c:v>
                </c:pt>
                <c:pt idx="3">
                  <c:v>10285.695256523724</c:v>
                </c:pt>
                <c:pt idx="4">
                  <c:v>10128.133596103895</c:v>
                </c:pt>
                <c:pt idx="5">
                  <c:v>9962.2016136328239</c:v>
                </c:pt>
                <c:pt idx="6">
                  <c:v>9769.2136467830642</c:v>
                </c:pt>
                <c:pt idx="7">
                  <c:v>9526.3754455362632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1'!$C$25</c:f>
              <c:strCache>
                <c:ptCount val="1"/>
                <c:pt idx="0">
                  <c:v>Σ2.Συνολικός Πληθυσμός 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1'!$D$25:$L$25</c:f>
              <c:numCache>
                <c:formatCode>0.0</c:formatCode>
                <c:ptCount val="9"/>
                <c:pt idx="0">
                  <c:v>10858.018</c:v>
                </c:pt>
                <c:pt idx="1">
                  <c:v>10764.544944886986</c:v>
                </c:pt>
                <c:pt idx="2">
                  <c:v>10603.370922576165</c:v>
                </c:pt>
                <c:pt idx="3">
                  <c:v>10493.697696266436</c:v>
                </c:pt>
                <c:pt idx="4">
                  <c:v>10414.589139341437</c:v>
                </c:pt>
                <c:pt idx="5">
                  <c:v>10328.921923472259</c:v>
                </c:pt>
                <c:pt idx="6">
                  <c:v>10221.174581922516</c:v>
                </c:pt>
                <c:pt idx="7">
                  <c:v>10063.891958834756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1'!$C$30</c:f>
              <c:strCache>
                <c:ptCount val="1"/>
                <c:pt idx="0">
                  <c:v>Σ3.Συνολικός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1'!$D$30:$L$30</c:f>
              <c:numCache>
                <c:formatCode>0.0</c:formatCode>
                <c:ptCount val="9"/>
                <c:pt idx="0">
                  <c:v>10858.018</c:v>
                </c:pt>
                <c:pt idx="1">
                  <c:v>10602.229326521334</c:v>
                </c:pt>
                <c:pt idx="2">
                  <c:v>10240.528587250985</c:v>
                </c:pt>
                <c:pt idx="3">
                  <c:v>9893.9437962724151</c:v>
                </c:pt>
                <c:pt idx="4">
                  <c:v>9514.5298809275882</c:v>
                </c:pt>
                <c:pt idx="5">
                  <c:v>9139.753301801893</c:v>
                </c:pt>
                <c:pt idx="6">
                  <c:v>8743.1131574294395</c:v>
                </c:pt>
                <c:pt idx="7">
                  <c:v>8315.1365102614363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1'!$C$35</c:f>
              <c:strCache>
                <c:ptCount val="1"/>
                <c:pt idx="0">
                  <c:v>Σ4.Συνολικός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1'!$D$35:$L$35</c:f>
              <c:numCache>
                <c:formatCode>0.0</c:formatCode>
                <c:ptCount val="9"/>
                <c:pt idx="0">
                  <c:v>10858.018</c:v>
                </c:pt>
                <c:pt idx="1">
                  <c:v>10664.832398379243</c:v>
                </c:pt>
                <c:pt idx="2">
                  <c:v>10366.814008020534</c:v>
                </c:pt>
                <c:pt idx="3">
                  <c:v>10092.772089535882</c:v>
                </c:pt>
                <c:pt idx="4">
                  <c:v>9788.5114825711371</c:v>
                </c:pt>
                <c:pt idx="5">
                  <c:v>9489.2553904532597</c:v>
                </c:pt>
                <c:pt idx="6">
                  <c:v>9170.4819145382389</c:v>
                </c:pt>
                <c:pt idx="7">
                  <c:v>8819.8449631241601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1'!$C$40</c:f>
              <c:strCache>
                <c:ptCount val="1"/>
                <c:pt idx="0">
                  <c:v>Σ5.Συνολικός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1'!$D$40:$L$40</c:f>
              <c:numCache>
                <c:formatCode>0.0</c:formatCode>
                <c:ptCount val="9"/>
                <c:pt idx="0">
                  <c:v>10858.018</c:v>
                </c:pt>
                <c:pt idx="1">
                  <c:v>10587.493439917254</c:v>
                </c:pt>
                <c:pt idx="2">
                  <c:v>10215.122854218562</c:v>
                </c:pt>
                <c:pt idx="3">
                  <c:v>9844.4407703787692</c:v>
                </c:pt>
                <c:pt idx="4">
                  <c:v>9523.1821492494273</c:v>
                </c:pt>
                <c:pt idx="5">
                  <c:v>9250.5936667247843</c:v>
                </c:pt>
                <c:pt idx="6">
                  <c:v>8922.9445382305385</c:v>
                </c:pt>
                <c:pt idx="7">
                  <c:v>8542.449240086642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1'!$C$45</c:f>
              <c:strCache>
                <c:ptCount val="1"/>
                <c:pt idx="0">
                  <c:v>Σ6.Συνολικός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1'!$D$45:$L$45</c:f>
              <c:numCache>
                <c:formatCode>0.0</c:formatCode>
                <c:ptCount val="9"/>
                <c:pt idx="0">
                  <c:v>10858.018</c:v>
                </c:pt>
                <c:pt idx="1">
                  <c:v>10648.591098141966</c:v>
                </c:pt>
                <c:pt idx="2">
                  <c:v>10339.328032717996</c:v>
                </c:pt>
                <c:pt idx="3">
                  <c:v>10039.365642545454</c:v>
                </c:pt>
                <c:pt idx="4">
                  <c:v>9805.5127784275555</c:v>
                </c:pt>
                <c:pt idx="5">
                  <c:v>9626.4385415142842</c:v>
                </c:pt>
                <c:pt idx="6">
                  <c:v>9393.6874171327727</c:v>
                </c:pt>
                <c:pt idx="7">
                  <c:v>9105.5821729792551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56592"/>
        <c:axId val="213965176"/>
      </c:lineChart>
      <c:catAx>
        <c:axId val="21395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3965176"/>
        <c:crosses val="autoZero"/>
        <c:auto val="1"/>
        <c:lblAlgn val="ctr"/>
        <c:lblOffset val="100"/>
        <c:noMultiLvlLbl val="0"/>
      </c:catAx>
      <c:valAx>
        <c:axId val="213965176"/>
        <c:scaling>
          <c:orientation val="minMax"/>
          <c:max val="11500"/>
          <c:min val="7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13956592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Graf_groupes1!$C$81</c:f>
              <c:strCache>
                <c:ptCount val="1"/>
                <c:pt idx="0">
                  <c:v>Σ-1.0-19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Graf_groupes1!$D$81:$L$81</c:f>
              <c:numCache>
                <c:formatCode>0.0</c:formatCode>
                <c:ptCount val="9"/>
                <c:pt idx="0">
                  <c:v>19.483887390866361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Graf_groupes1!$C$89</c:f>
              <c:strCache>
                <c:ptCount val="1"/>
                <c:pt idx="0">
                  <c:v>Σ0.0-19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Graf_groupes1!$D$89:$L$89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18.785575282727574</c:v>
                </c:pt>
                <c:pt idx="2">
                  <c:v>17.847271435536808</c:v>
                </c:pt>
                <c:pt idx="3">
                  <c:v>16.489294362074951</c:v>
                </c:pt>
                <c:pt idx="4">
                  <c:v>15.447911291304484</c:v>
                </c:pt>
                <c:pt idx="5">
                  <c:v>15.066832027130573</c:v>
                </c:pt>
                <c:pt idx="6">
                  <c:v>15.019649835063918</c:v>
                </c:pt>
                <c:pt idx="7">
                  <c:v>15.006642668474708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Graf_groupes1!$C$97</c:f>
              <c:strCache>
                <c:ptCount val="1"/>
                <c:pt idx="0">
                  <c:v>Σ00.0-19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Graf_groupes1!$D$97:$L$97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18.662620613929487</c:v>
                </c:pt>
                <c:pt idx="2">
                  <c:v>17.563717338238906</c:v>
                </c:pt>
                <c:pt idx="3">
                  <c:v>16.336569680401304</c:v>
                </c:pt>
                <c:pt idx="4">
                  <c:v>15.792896908210885</c:v>
                </c:pt>
                <c:pt idx="5">
                  <c:v>16.080296627578832</c:v>
                </c:pt>
                <c:pt idx="6">
                  <c:v>16.703582626425778</c:v>
                </c:pt>
                <c:pt idx="7">
                  <c:v>16.930000939305177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Graf_groupes1!$C$105</c:f>
              <c:strCache>
                <c:ptCount val="1"/>
                <c:pt idx="0">
                  <c:v>Σ1.0-19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Graf_groupes1!$D$105:$L$105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18.81783731277233</c:v>
                </c:pt>
                <c:pt idx="2">
                  <c:v>17.799920800582267</c:v>
                </c:pt>
                <c:pt idx="3">
                  <c:v>16.693660681149808</c:v>
                </c:pt>
                <c:pt idx="4">
                  <c:v>16.276331415088382</c:v>
                </c:pt>
                <c:pt idx="5">
                  <c:v>16.681994778272976</c:v>
                </c:pt>
                <c:pt idx="6">
                  <c:v>17.418292385796978</c:v>
                </c:pt>
                <c:pt idx="7">
                  <c:v>17.755128735005606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Graf_groupes1!$C$113</c:f>
              <c:strCache>
                <c:ptCount val="1"/>
                <c:pt idx="0">
                  <c:v>Σ2.0-19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Graf_groupes1!$D$113:$L$113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18.833778640824672</c:v>
                </c:pt>
                <c:pt idx="2">
                  <c:v>17.896163025757076</c:v>
                </c:pt>
                <c:pt idx="3">
                  <c:v>16.946807387233026</c:v>
                </c:pt>
                <c:pt idx="4">
                  <c:v>16.72258295153383</c:v>
                </c:pt>
                <c:pt idx="5">
                  <c:v>17.27511394884554</c:v>
                </c:pt>
                <c:pt idx="6">
                  <c:v>18.064858702057386</c:v>
                </c:pt>
                <c:pt idx="7">
                  <c:v>18.379901165061611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Graf_groupes1!$C$121</c:f>
              <c:strCache>
                <c:ptCount val="1"/>
                <c:pt idx="0">
                  <c:v>Σ3.0-19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Graf_groupes1!$D$121:$L$121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18.744331185245013</c:v>
                </c:pt>
                <c:pt idx="2">
                  <c:v>17.623756202143444</c:v>
                </c:pt>
                <c:pt idx="3">
                  <c:v>16.19881705648563</c:v>
                </c:pt>
                <c:pt idx="4">
                  <c:v>15.218969175281957</c:v>
                </c:pt>
                <c:pt idx="5">
                  <c:v>15.284535153320814</c:v>
                </c:pt>
                <c:pt idx="6">
                  <c:v>15.844472862327153</c:v>
                </c:pt>
                <c:pt idx="7">
                  <c:v>16.262453442966006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Graf_groupes1!$C$129</c:f>
              <c:strCache>
                <c:ptCount val="1"/>
                <c:pt idx="0">
                  <c:v>Σ4.0-19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Graf_groupes1!$D$129:$L$129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18.760146701615756</c:v>
                </c:pt>
                <c:pt idx="2">
                  <c:v>17.691969913844808</c:v>
                </c:pt>
                <c:pt idx="3">
                  <c:v>16.401970177040997</c:v>
                </c:pt>
                <c:pt idx="4">
                  <c:v>15.62954601079476</c:v>
                </c:pt>
                <c:pt idx="5">
                  <c:v>15.855181233921266</c:v>
                </c:pt>
                <c:pt idx="6">
                  <c:v>16.502867807767309</c:v>
                </c:pt>
                <c:pt idx="7">
                  <c:v>16.919942756140514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Graf_groupes1!$C$137</c:f>
              <c:strCache>
                <c:ptCount val="1"/>
                <c:pt idx="0">
                  <c:v>Σ5.0-19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Graf_groupes1!$D$137:$L$137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18.594748141233275</c:v>
                </c:pt>
                <c:pt idx="2">
                  <c:v>17.333697799255738</c:v>
                </c:pt>
                <c:pt idx="3">
                  <c:v>15.64109844507788</c:v>
                </c:pt>
                <c:pt idx="4">
                  <c:v>15.071189092543971</c:v>
                </c:pt>
                <c:pt idx="5">
                  <c:v>16.226725045556421</c:v>
                </c:pt>
                <c:pt idx="6">
                  <c:v>17.585254460282471</c:v>
                </c:pt>
                <c:pt idx="7">
                  <c:v>18.811378981784923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Graf_groupes1!$C$145</c:f>
              <c:strCache>
                <c:ptCount val="1"/>
                <c:pt idx="0">
                  <c:v>Σ6.0-19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Graf_groupes1!$D$145:$L$145</c:f>
              <c:numCache>
                <c:formatCode>0.0</c:formatCode>
                <c:ptCount val="9"/>
                <c:pt idx="0">
                  <c:v>19.483887390866361</c:v>
                </c:pt>
                <c:pt idx="1">
                  <c:v>18.599856201419239</c:v>
                </c:pt>
                <c:pt idx="2">
                  <c:v>17.388242435540178</c:v>
                </c:pt>
                <c:pt idx="3">
                  <c:v>15.821643998871966</c:v>
                </c:pt>
                <c:pt idx="4">
                  <c:v>15.553950473780148</c:v>
                </c:pt>
                <c:pt idx="5">
                  <c:v>16.994716922949269</c:v>
                </c:pt>
                <c:pt idx="6">
                  <c:v>18.543812787695494</c:v>
                </c:pt>
                <c:pt idx="7">
                  <c:v>19.858943227095772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6208"/>
        <c:axId val="226412288"/>
      </c:lineChart>
      <c:catAx>
        <c:axId val="22641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2288"/>
        <c:crosses val="autoZero"/>
        <c:auto val="1"/>
        <c:lblAlgn val="ctr"/>
        <c:lblOffset val="100"/>
        <c:noMultiLvlLbl val="0"/>
      </c:catAx>
      <c:valAx>
        <c:axId val="226412288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6208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Graf_groupes1!$C$82</c:f>
              <c:strCache>
                <c:ptCount val="1"/>
                <c:pt idx="0">
                  <c:v>Σ-1.20-44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Graf_groupes1!$D$82:$L$82</c:f>
              <c:numCache>
                <c:formatCode>0.0</c:formatCode>
                <c:ptCount val="9"/>
                <c:pt idx="0">
                  <c:v>32.893249946721397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Graf_groupes1!$C$90</c:f>
              <c:strCache>
                <c:ptCount val="1"/>
                <c:pt idx="0">
                  <c:v>Σ0.20-44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Graf_groupes1!$D$90:$L$90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30.764870560003395</c:v>
                </c:pt>
                <c:pt idx="2">
                  <c:v>28.799453415911014</c:v>
                </c:pt>
                <c:pt idx="3">
                  <c:v>27.690357134535713</c:v>
                </c:pt>
                <c:pt idx="4">
                  <c:v>27.52832442074796</c:v>
                </c:pt>
                <c:pt idx="5">
                  <c:v>27.046377294580104</c:v>
                </c:pt>
                <c:pt idx="6">
                  <c:v>26.571028274958781</c:v>
                </c:pt>
                <c:pt idx="7">
                  <c:v>25.98101274455906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Graf_groupes1!$C$98</c:f>
              <c:strCache>
                <c:ptCount val="1"/>
                <c:pt idx="0">
                  <c:v>Σ00.20-44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Graf_groupes1!$D$98:$L$98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30.763106872915056</c:v>
                </c:pt>
                <c:pt idx="2">
                  <c:v>28.724054642281203</c:v>
                </c:pt>
                <c:pt idx="3">
                  <c:v>27.419347788013457</c:v>
                </c:pt>
                <c:pt idx="4">
                  <c:v>26.90874566035906</c:v>
                </c:pt>
                <c:pt idx="5">
                  <c:v>25.914305349435697</c:v>
                </c:pt>
                <c:pt idx="6">
                  <c:v>24.906441653949894</c:v>
                </c:pt>
                <c:pt idx="7">
                  <c:v>24.19803752197161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Graf_groupes1!$C$106</c:f>
              <c:strCache>
                <c:ptCount val="1"/>
                <c:pt idx="0">
                  <c:v>Σ1.20-44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Graf_groupes1!$D$106:$L$106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30.935808154276909</c:v>
                </c:pt>
                <c:pt idx="2">
                  <c:v>29.121604454047546</c:v>
                </c:pt>
                <c:pt idx="3">
                  <c:v>28.165250333968125</c:v>
                </c:pt>
                <c:pt idx="4">
                  <c:v>27.966226870970406</c:v>
                </c:pt>
                <c:pt idx="5">
                  <c:v>27.224683723960183</c:v>
                </c:pt>
                <c:pt idx="6">
                  <c:v>26.369903393138443</c:v>
                </c:pt>
                <c:pt idx="7">
                  <c:v>25.789888425780656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Graf_groupes1!$C$114</c:f>
              <c:strCache>
                <c:ptCount val="1"/>
                <c:pt idx="0">
                  <c:v>Σ2.20-44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Graf_groupes1!$D$114:$L$114</c:f>
              <c:numCache>
                <c:formatCode>0.0</c:formatCode>
                <c:ptCount val="9"/>
                <c:pt idx="0">
                  <c:v>32.893249946721397</c:v>
                </c:pt>
                <c:pt idx="1">
                  <c:v>31.093345814662353</c:v>
                </c:pt>
                <c:pt idx="2">
                  <c:v>29.496133455554752</c:v>
                </c:pt>
                <c:pt idx="3">
                  <c:v>28.71521760306381</c:v>
                </c:pt>
                <c:pt idx="4">
                  <c:v>28.582589110463729</c:v>
                </c:pt>
                <c:pt idx="5">
                  <c:v>27.88163151768563</c:v>
                </c:pt>
                <c:pt idx="6">
                  <c:v>27.095062932490816</c:v>
                </c:pt>
                <c:pt idx="7">
                  <c:v>26.642295035452698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Graf_groupes1!$C$122</c:f>
              <c:strCache>
                <c:ptCount val="1"/>
                <c:pt idx="0">
                  <c:v>Σ3.20-44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Graf_groupes1!$D$122:$L$122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30.775112063233347</c:v>
                </c:pt>
                <c:pt idx="2">
                  <c:v>28.876358883014966</c:v>
                </c:pt>
                <c:pt idx="3">
                  <c:v>28.039663498528078</c:v>
                </c:pt>
                <c:pt idx="4">
                  <c:v>28.189857147476893</c:v>
                </c:pt>
                <c:pt idx="5">
                  <c:v>27.812700319528361</c:v>
                </c:pt>
                <c:pt idx="6">
                  <c:v>27.275180796489842</c:v>
                </c:pt>
                <c:pt idx="7">
                  <c:v>26.804788980148921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Graf_groupes1!$C$130</c:f>
              <c:strCache>
                <c:ptCount val="1"/>
                <c:pt idx="0">
                  <c:v>Σ4.20-44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Graf_groupes1!$D$130:$L$130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30.935324922858381</c:v>
                </c:pt>
                <c:pt idx="2">
                  <c:v>29.273825310915274</c:v>
                </c:pt>
                <c:pt idx="3">
                  <c:v>28.637676358031833</c:v>
                </c:pt>
                <c:pt idx="4">
                  <c:v>28.871773882599431</c:v>
                </c:pt>
                <c:pt idx="5">
                  <c:v>28.549790056812213</c:v>
                </c:pt>
                <c:pt idx="6">
                  <c:v>28.061091631302496</c:v>
                </c:pt>
                <c:pt idx="7">
                  <c:v>27.711184113045668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Graf_groupes1!$C$138</c:f>
              <c:strCache>
                <c:ptCount val="1"/>
                <c:pt idx="0">
                  <c:v>Σ5.20-44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Graf_groupes1!$D$138:$L$138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30.8294656753637</c:v>
                </c:pt>
                <c:pt idx="2">
                  <c:v>28.983606162210531</c:v>
                </c:pt>
                <c:pt idx="3">
                  <c:v>28.240652864874573</c:v>
                </c:pt>
                <c:pt idx="4">
                  <c:v>28.246828767100531</c:v>
                </c:pt>
                <c:pt idx="5">
                  <c:v>27.371682367453154</c:v>
                </c:pt>
                <c:pt idx="6">
                  <c:v>26.440697218155073</c:v>
                </c:pt>
                <c:pt idx="7">
                  <c:v>25.453956035667112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Graf_groupes1!$C$146</c:f>
              <c:strCache>
                <c:ptCount val="1"/>
                <c:pt idx="0">
                  <c:v>Σ6.20-44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Graf_groupes1!$D$146:$L$146</c:f>
              <c:numCache>
                <c:formatCode>0.0</c:formatCode>
                <c:ptCount val="9"/>
                <c:pt idx="0">
                  <c:v>32.893249946721397</c:v>
                </c:pt>
                <c:pt idx="1">
                  <c:v>30.994033104890569</c:v>
                </c:pt>
                <c:pt idx="2">
                  <c:v>29.387291946015559</c:v>
                </c:pt>
                <c:pt idx="3">
                  <c:v>28.850463027382517</c:v>
                </c:pt>
                <c:pt idx="4">
                  <c:v>28.904603688779581</c:v>
                </c:pt>
                <c:pt idx="5">
                  <c:v>28.027365237343655</c:v>
                </c:pt>
                <c:pt idx="6">
                  <c:v>27.105459944078525</c:v>
                </c:pt>
                <c:pt idx="7">
                  <c:v>26.204236802676686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1896"/>
        <c:axId val="226415816"/>
      </c:lineChart>
      <c:catAx>
        <c:axId val="22641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5816"/>
        <c:crosses val="autoZero"/>
        <c:auto val="1"/>
        <c:lblAlgn val="ctr"/>
        <c:lblOffset val="100"/>
        <c:noMultiLvlLbl val="0"/>
      </c:catAx>
      <c:valAx>
        <c:axId val="226415816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1896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Graf_groupes1!$C$83</c:f>
              <c:strCache>
                <c:ptCount val="1"/>
                <c:pt idx="0">
                  <c:v>Σ-1.45-64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Graf_groupes1!$D$83:$L$83</c:f>
              <c:numCache>
                <c:formatCode>0.0</c:formatCode>
                <c:ptCount val="9"/>
                <c:pt idx="0">
                  <c:v>26.72519054582521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Graf_groupes1!$C$91</c:f>
              <c:strCache>
                <c:ptCount val="1"/>
                <c:pt idx="0">
                  <c:v>Σ0.45-64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Graf_groupes1!$D$91:$L$91</c:f>
              <c:numCache>
                <c:formatCode>0.0</c:formatCode>
                <c:ptCount val="9"/>
                <c:pt idx="0">
                  <c:v>26.72519054582521</c:v>
                </c:pt>
                <c:pt idx="1">
                  <c:v>28.404665947554843</c:v>
                </c:pt>
                <c:pt idx="2">
                  <c:v>29.811993056021166</c:v>
                </c:pt>
                <c:pt idx="3">
                  <c:v>30.629336161832242</c:v>
                </c:pt>
                <c:pt idx="4">
                  <c:v>29.514998865711927</c:v>
                </c:pt>
                <c:pt idx="5">
                  <c:v>28.09699613329968</c:v>
                </c:pt>
                <c:pt idx="6">
                  <c:v>26.416824652510311</c:v>
                </c:pt>
                <c:pt idx="7">
                  <c:v>25.406977659862811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Graf_groupes1!$C$99</c:f>
              <c:strCache>
                <c:ptCount val="1"/>
                <c:pt idx="0">
                  <c:v>Σ00.45-64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Graf_groupes1!$D$99:$L$99</c:f>
              <c:numCache>
                <c:formatCode>0.0</c:formatCode>
                <c:ptCount val="9"/>
                <c:pt idx="0">
                  <c:v>26.72519054582521</c:v>
                </c:pt>
                <c:pt idx="1">
                  <c:v>28.411466487155412</c:v>
                </c:pt>
                <c:pt idx="2">
                  <c:v>29.76607802543192</c:v>
                </c:pt>
                <c:pt idx="3">
                  <c:v>30.399509485384506</c:v>
                </c:pt>
                <c:pt idx="4">
                  <c:v>28.956402098490106</c:v>
                </c:pt>
                <c:pt idx="5">
                  <c:v>27.189824793887386</c:v>
                </c:pt>
                <c:pt idx="6">
                  <c:v>25.162287259241701</c:v>
                </c:pt>
                <c:pt idx="7">
                  <c:v>23.793206726095182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Graf_groupes1!$C$107</c:f>
              <c:strCache>
                <c:ptCount val="1"/>
                <c:pt idx="0">
                  <c:v>Σ1.45-64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Graf_groupes1!$D$107:$L$107</c:f>
              <c:numCache>
                <c:formatCode>0.0</c:formatCode>
                <c:ptCount val="9"/>
                <c:pt idx="0">
                  <c:v>26.72519054582521</c:v>
                </c:pt>
                <c:pt idx="1">
                  <c:v>28.139105790906719</c:v>
                </c:pt>
                <c:pt idx="2">
                  <c:v>29.226934331646014</c:v>
                </c:pt>
                <c:pt idx="3">
                  <c:v>29.575590346425379</c:v>
                </c:pt>
                <c:pt idx="4">
                  <c:v>27.984361934834368</c:v>
                </c:pt>
                <c:pt idx="5">
                  <c:v>26.248928117678055</c:v>
                </c:pt>
                <c:pt idx="6">
                  <c:v>24.459963967801666</c:v>
                </c:pt>
                <c:pt idx="7">
                  <c:v>23.391426050376982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Graf_groupes1!$C$115</c:f>
              <c:strCache>
                <c:ptCount val="1"/>
                <c:pt idx="0">
                  <c:v>Σ2.45-64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Graf_groupes1!$D$115:$L$115</c:f>
              <c:numCache>
                <c:formatCode>0.0</c:formatCode>
                <c:ptCount val="9"/>
                <c:pt idx="0">
                  <c:v>26.72519054582521</c:v>
                </c:pt>
                <c:pt idx="1">
                  <c:v>28.041762272800373</c:v>
                </c:pt>
                <c:pt idx="2">
                  <c:v>28.96159180287032</c:v>
                </c:pt>
                <c:pt idx="3">
                  <c:v>29.155511895923674</c:v>
                </c:pt>
                <c:pt idx="4">
                  <c:v>27.534301481554991</c:v>
                </c:pt>
                <c:pt idx="5">
                  <c:v>25.882465820325844</c:v>
                </c:pt>
                <c:pt idx="6">
                  <c:v>24.282051686757644</c:v>
                </c:pt>
                <c:pt idx="7">
                  <c:v>23.392498447722613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Graf_groupes1!$C$123</c:f>
              <c:strCache>
                <c:ptCount val="1"/>
                <c:pt idx="0">
                  <c:v>Σ3.45-64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Graf_groupes1!$D$123:$L$123</c:f>
              <c:numCache>
                <c:formatCode>0.0</c:formatCode>
                <c:ptCount val="9"/>
                <c:pt idx="0">
                  <c:v>26.72519054582521</c:v>
                </c:pt>
                <c:pt idx="1">
                  <c:v>28.278584088075295</c:v>
                </c:pt>
                <c:pt idx="2">
                  <c:v>29.569347558098546</c:v>
                </c:pt>
                <c:pt idx="3">
                  <c:v>30.107005925386279</c:v>
                </c:pt>
                <c:pt idx="4">
                  <c:v>28.693823383907951</c:v>
                </c:pt>
                <c:pt idx="5">
                  <c:v>26.98355247345518</c:v>
                </c:pt>
                <c:pt idx="6">
                  <c:v>25.179791520722741</c:v>
                </c:pt>
                <c:pt idx="7">
                  <c:v>24.205491078144775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Graf_groupes1!$C$131</c:f>
              <c:strCache>
                <c:ptCount val="1"/>
                <c:pt idx="0">
                  <c:v>Σ4.45-64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Graf_groupes1!$D$131:$L$131</c:f>
              <c:numCache>
                <c:formatCode>0.0</c:formatCode>
                <c:ptCount val="9"/>
                <c:pt idx="0">
                  <c:v>26.72519054582521</c:v>
                </c:pt>
                <c:pt idx="1">
                  <c:v>28.179768738474472</c:v>
                </c:pt>
                <c:pt idx="2">
                  <c:v>29.305658498431526</c:v>
                </c:pt>
                <c:pt idx="3">
                  <c:v>29.685805694471696</c:v>
                </c:pt>
                <c:pt idx="4">
                  <c:v>28.228399281587183</c:v>
                </c:pt>
                <c:pt idx="5">
                  <c:v>26.598964768297417</c:v>
                </c:pt>
                <c:pt idx="6">
                  <c:v>24.998512152940453</c:v>
                </c:pt>
                <c:pt idx="7">
                  <c:v>24.217903998565447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Graf_groupes1!$C$139</c:f>
              <c:strCache>
                <c:ptCount val="1"/>
                <c:pt idx="0">
                  <c:v>Σ5.45-64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Graf_groupes1!$D$139:$L$139</c:f>
              <c:numCache>
                <c:formatCode>0.0</c:formatCode>
                <c:ptCount val="9"/>
                <c:pt idx="0">
                  <c:v>26.72519054582521</c:v>
                </c:pt>
                <c:pt idx="1">
                  <c:v>28.336392015015072</c:v>
                </c:pt>
                <c:pt idx="2">
                  <c:v>29.678664089601224</c:v>
                </c:pt>
                <c:pt idx="3">
                  <c:v>30.320444197386152</c:v>
                </c:pt>
                <c:pt idx="4">
                  <c:v>28.754349576405037</c:v>
                </c:pt>
                <c:pt idx="5">
                  <c:v>26.757612696077263</c:v>
                </c:pt>
                <c:pt idx="6">
                  <c:v>24.793777987697446</c:v>
                </c:pt>
                <c:pt idx="7">
                  <c:v>23.727231114351792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Graf_groupes1!$C$147</c:f>
              <c:strCache>
                <c:ptCount val="1"/>
                <c:pt idx="0">
                  <c:v>Σ6.45-64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Graf_groupes1!$D$147:$L$147</c:f>
              <c:numCache>
                <c:formatCode>0.0</c:formatCode>
                <c:ptCount val="9"/>
                <c:pt idx="0">
                  <c:v>26.72519054582521</c:v>
                </c:pt>
                <c:pt idx="1">
                  <c:v>28.241115540030702</c:v>
                </c:pt>
                <c:pt idx="2">
                  <c:v>29.418996458912236</c:v>
                </c:pt>
                <c:pt idx="3">
                  <c:v>29.904822359000683</c:v>
                </c:pt>
                <c:pt idx="4">
                  <c:v>28.264241749898936</c:v>
                </c:pt>
                <c:pt idx="5">
                  <c:v>26.314791309030195</c:v>
                </c:pt>
                <c:pt idx="6">
                  <c:v>24.52330808201485</c:v>
                </c:pt>
                <c:pt idx="7">
                  <c:v>23.620658185458506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2680"/>
        <c:axId val="226411112"/>
      </c:lineChart>
      <c:catAx>
        <c:axId val="22641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1112"/>
        <c:crosses val="autoZero"/>
        <c:auto val="1"/>
        <c:lblAlgn val="ctr"/>
        <c:lblOffset val="100"/>
        <c:noMultiLvlLbl val="0"/>
      </c:catAx>
      <c:valAx>
        <c:axId val="226411112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2680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Graf_groupes1!$C$84</c:f>
              <c:strCache>
                <c:ptCount val="1"/>
                <c:pt idx="0">
                  <c:v>Σ-1.65+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Graf_groupes1!$D$84:$L$84</c:f>
              <c:numCache>
                <c:formatCode>0.0</c:formatCode>
                <c:ptCount val="9"/>
                <c:pt idx="0">
                  <c:v>20.897672116587021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Graf_groupes1!$C$92</c:f>
              <c:strCache>
                <c:ptCount val="1"/>
                <c:pt idx="0">
                  <c:v>Σ0.65+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Graf_groupes1!$D$92:$L$92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22.044888209714181</c:v>
                </c:pt>
                <c:pt idx="2">
                  <c:v>23.541282092531013</c:v>
                </c:pt>
                <c:pt idx="3">
                  <c:v>25.191012341557101</c:v>
                </c:pt>
                <c:pt idx="4">
                  <c:v>27.508765422235623</c:v>
                </c:pt>
                <c:pt idx="5">
                  <c:v>29.789794544989647</c:v>
                </c:pt>
                <c:pt idx="6">
                  <c:v>31.992497237466974</c:v>
                </c:pt>
                <c:pt idx="7">
                  <c:v>33.605366927103418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Graf_groupes1!$C$100</c:f>
              <c:strCache>
                <c:ptCount val="1"/>
                <c:pt idx="0">
                  <c:v>Σ00.65+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Graf_groupes1!$D$100:$L$100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22.162806026000066</c:v>
                </c:pt>
                <c:pt idx="2">
                  <c:v>23.946149994047968</c:v>
                </c:pt>
                <c:pt idx="3">
                  <c:v>25.844573046200722</c:v>
                </c:pt>
                <c:pt idx="4">
                  <c:v>28.34195533293995</c:v>
                </c:pt>
                <c:pt idx="5">
                  <c:v>30.815573229098085</c:v>
                </c:pt>
                <c:pt idx="6">
                  <c:v>33.227688460382616</c:v>
                </c:pt>
                <c:pt idx="7">
                  <c:v>35.078754812628034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Graf_groupes1!$C$108</c:f>
              <c:strCache>
                <c:ptCount val="1"/>
                <c:pt idx="0">
                  <c:v>Σ1.65+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Graf_groupes1!$D$108:$L$108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22.107248742044042</c:v>
                </c:pt>
                <c:pt idx="2">
                  <c:v>23.851540413724162</c:v>
                </c:pt>
                <c:pt idx="3">
                  <c:v>25.565498638456702</c:v>
                </c:pt>
                <c:pt idx="4">
                  <c:v>27.773079779106844</c:v>
                </c:pt>
                <c:pt idx="5">
                  <c:v>29.844393380088782</c:v>
                </c:pt>
                <c:pt idx="6">
                  <c:v>31.751840253262916</c:v>
                </c:pt>
                <c:pt idx="7">
                  <c:v>33.063556788836742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Graf_groupes1!$C$116</c:f>
              <c:strCache>
                <c:ptCount val="1"/>
                <c:pt idx="0">
                  <c:v>Σ2.65+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Graf_groupes1!$D$116:$L$116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22.031113271712616</c:v>
                </c:pt>
                <c:pt idx="2">
                  <c:v>23.646111715817838</c:v>
                </c:pt>
                <c:pt idx="3">
                  <c:v>25.182463113779502</c:v>
                </c:pt>
                <c:pt idx="4">
                  <c:v>27.160526456447453</c:v>
                </c:pt>
                <c:pt idx="5">
                  <c:v>28.960788713142971</c:v>
                </c:pt>
                <c:pt idx="6">
                  <c:v>30.558026678694155</c:v>
                </c:pt>
                <c:pt idx="7">
                  <c:v>31.585305351763086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Graf_groupes1!$C$124</c:f>
              <c:strCache>
                <c:ptCount val="1"/>
                <c:pt idx="0">
                  <c:v>Σ3.65+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Graf_groupes1!$D$124:$L$124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22.201972663446355</c:v>
                </c:pt>
                <c:pt idx="2">
                  <c:v>23.930537356743052</c:v>
                </c:pt>
                <c:pt idx="3">
                  <c:v>25.65451351960002</c:v>
                </c:pt>
                <c:pt idx="4">
                  <c:v>27.897350293333197</c:v>
                </c:pt>
                <c:pt idx="5">
                  <c:v>29.919212053695631</c:v>
                </c:pt>
                <c:pt idx="6">
                  <c:v>31.700554820460269</c:v>
                </c:pt>
                <c:pt idx="7">
                  <c:v>32.727266498740306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Graf_groupes1!$C$132</c:f>
              <c:strCache>
                <c:ptCount val="1"/>
                <c:pt idx="0">
                  <c:v>Σ4.65+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Graf_groupes1!$D$132:$L$132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22.124759637051408</c:v>
                </c:pt>
                <c:pt idx="2">
                  <c:v>23.728546276808387</c:v>
                </c:pt>
                <c:pt idx="3">
                  <c:v>25.27454777045547</c:v>
                </c:pt>
                <c:pt idx="4">
                  <c:v>27.270280825018627</c:v>
                </c:pt>
                <c:pt idx="5">
                  <c:v>28.996063940969108</c:v>
                </c:pt>
                <c:pt idx="6">
                  <c:v>30.437528407989756</c:v>
                </c:pt>
                <c:pt idx="7">
                  <c:v>31.150969132248374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Graf_groupes1!$C$140</c:f>
              <c:strCache>
                <c:ptCount val="1"/>
                <c:pt idx="0">
                  <c:v>Σ5.65+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Graf_groupes1!$D$140:$L$140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22.239394168387964</c:v>
                </c:pt>
                <c:pt idx="2">
                  <c:v>24.004031948932511</c:v>
                </c:pt>
                <c:pt idx="3">
                  <c:v>25.797804492661388</c:v>
                </c:pt>
                <c:pt idx="4">
                  <c:v>27.927632563950471</c:v>
                </c:pt>
                <c:pt idx="5">
                  <c:v>29.643979890913176</c:v>
                </c:pt>
                <c:pt idx="6">
                  <c:v>31.180270333865018</c:v>
                </c:pt>
                <c:pt idx="7">
                  <c:v>32.007433868196166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Graf_groupes1!$C$148</c:f>
              <c:strCache>
                <c:ptCount val="1"/>
                <c:pt idx="0">
                  <c:v>Σ6.65+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Graf_groupes1!$D$148:$L$148</c:f>
              <c:numCache>
                <c:formatCode>0.0</c:formatCode>
                <c:ptCount val="9"/>
                <c:pt idx="0">
                  <c:v>20.897672116587021</c:v>
                </c:pt>
                <c:pt idx="1">
                  <c:v>22.1649951536595</c:v>
                </c:pt>
                <c:pt idx="2">
                  <c:v>23.805469159532031</c:v>
                </c:pt>
                <c:pt idx="3">
                  <c:v>25.423070614744823</c:v>
                </c:pt>
                <c:pt idx="4">
                  <c:v>27.277204087541332</c:v>
                </c:pt>
                <c:pt idx="5">
                  <c:v>28.663126530676859</c:v>
                </c:pt>
                <c:pt idx="6">
                  <c:v>29.827419186211131</c:v>
                </c:pt>
                <c:pt idx="7">
                  <c:v>30.316161784769029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4640"/>
        <c:axId val="226415032"/>
      </c:lineChart>
      <c:catAx>
        <c:axId val="22641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5032"/>
        <c:crosses val="autoZero"/>
        <c:auto val="1"/>
        <c:lblAlgn val="ctr"/>
        <c:lblOffset val="100"/>
        <c:noMultiLvlLbl val="0"/>
      </c:catAx>
      <c:valAx>
        <c:axId val="226415032"/>
        <c:scaling>
          <c:orientation val="minMax"/>
          <c:max val="40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4640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Graf_groupes1!$C$85</c:f>
              <c:strCache>
                <c:ptCount val="1"/>
                <c:pt idx="0">
                  <c:v>Σ-1.85+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Graf_groupes1!$D$85:$L$85</c:f>
              <c:numCache>
                <c:formatCode>0.0</c:formatCode>
                <c:ptCount val="9"/>
                <c:pt idx="0">
                  <c:v>2.7923420277991804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Graf_groupes1!$C$93</c:f>
              <c:strCache>
                <c:ptCount val="1"/>
                <c:pt idx="0">
                  <c:v>Σ0.85+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Graf_groupes1!$D$93:$L$93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3.3003790414355789</c:v>
                </c:pt>
                <c:pt idx="2">
                  <c:v>3.6613615416760981</c:v>
                </c:pt>
                <c:pt idx="3">
                  <c:v>3.5386314861129655</c:v>
                </c:pt>
                <c:pt idx="4">
                  <c:v>3.9142577970934895</c:v>
                </c:pt>
                <c:pt idx="5">
                  <c:v>4.2062729844686615</c:v>
                </c:pt>
                <c:pt idx="6">
                  <c:v>4.6726235146920985</c:v>
                </c:pt>
                <c:pt idx="7">
                  <c:v>5.1187580770992804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Graf_groupes1!$C$101</c:f>
              <c:strCache>
                <c:ptCount val="1"/>
                <c:pt idx="0">
                  <c:v>Σ00.85+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Graf_groupes1!$D$101:$L$101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3.3720165560965492</c:v>
                </c:pt>
                <c:pt idx="2">
                  <c:v>3.9286965508208649</c:v>
                </c:pt>
                <c:pt idx="3">
                  <c:v>3.9724443034307146</c:v>
                </c:pt>
                <c:pt idx="4">
                  <c:v>4.574203539852487</c:v>
                </c:pt>
                <c:pt idx="5">
                  <c:v>5.1517387264150063</c:v>
                </c:pt>
                <c:pt idx="6">
                  <c:v>5.9808632868108038</c:v>
                </c:pt>
                <c:pt idx="7">
                  <c:v>6.8270425861566704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Graf_groupes1!$C$109</c:f>
              <c:strCache>
                <c:ptCount val="1"/>
                <c:pt idx="0">
                  <c:v>Σ1.85+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Graf_groupes1!$D$109:$L$109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3.3605554148995078</c:v>
                </c:pt>
                <c:pt idx="2">
                  <c:v>3.9079223541562098</c:v>
                </c:pt>
                <c:pt idx="3">
                  <c:v>3.9305437249442892</c:v>
                </c:pt>
                <c:pt idx="4">
                  <c:v>4.5009309948510081</c:v>
                </c:pt>
                <c:pt idx="5">
                  <c:v>5.0344948738395026</c:v>
                </c:pt>
                <c:pt idx="6">
                  <c:v>5.7844182374416535</c:v>
                </c:pt>
                <c:pt idx="7">
                  <c:v>6.5055893523873003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Graf_groupes1!$C$117</c:f>
              <c:strCache>
                <c:ptCount val="1"/>
                <c:pt idx="0">
                  <c:v>Σ2.85+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Graf_groupes1!$D$117:$L$117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3.3413455976611228</c:v>
                </c:pt>
                <c:pt idx="2">
                  <c:v>3.864442586387506</c:v>
                </c:pt>
                <c:pt idx="3">
                  <c:v>3.8651722868217404</c:v>
                </c:pt>
                <c:pt idx="4">
                  <c:v>4.3976600471915157</c:v>
                </c:pt>
                <c:pt idx="5">
                  <c:v>4.8840904512864034</c:v>
                </c:pt>
                <c:pt idx="6">
                  <c:v>5.5650290090691668</c:v>
                </c:pt>
                <c:pt idx="7">
                  <c:v>6.2028016369086476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Graf_groupes1!$C$125</c:f>
              <c:strCache>
                <c:ptCount val="1"/>
                <c:pt idx="0">
                  <c:v>Σ3.85+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Graf_groupes1!$D$125:$L$125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3.3363039100871621</c:v>
                </c:pt>
                <c:pt idx="2">
                  <c:v>3.7629040456795972</c:v>
                </c:pt>
                <c:pt idx="3">
                  <c:v>3.718741805299834</c:v>
                </c:pt>
                <c:pt idx="4">
                  <c:v>4.1123915685953794</c:v>
                </c:pt>
                <c:pt idx="5">
                  <c:v>4.4222153478517363</c:v>
                </c:pt>
                <c:pt idx="6">
                  <c:v>4.904174090880435</c:v>
                </c:pt>
                <c:pt idx="7">
                  <c:v>5.3086864406344709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Graf_groupes1!$C$133</c:f>
              <c:strCache>
                <c:ptCount val="1"/>
                <c:pt idx="0">
                  <c:v>Σ4.85+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Graf_groupes1!$D$133:$L$133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3.3170911018123279</c:v>
                </c:pt>
                <c:pt idx="2">
                  <c:v>3.7216668383853557</c:v>
                </c:pt>
                <c:pt idx="3">
                  <c:v>3.6575604617274116</c:v>
                </c:pt>
                <c:pt idx="4">
                  <c:v>4.0163438657012094</c:v>
                </c:pt>
                <c:pt idx="5">
                  <c:v>4.2846192838103665</c:v>
                </c:pt>
                <c:pt idx="6">
                  <c:v>4.7068665958049678</c:v>
                </c:pt>
                <c:pt idx="7">
                  <c:v>5.0418631935643683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Graf_groupes1!$C$141</c:f>
              <c:strCache>
                <c:ptCount val="1"/>
                <c:pt idx="0">
                  <c:v>Σ5.85+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Graf_groupes1!$D$141:$L$141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3.3399662357646376</c:v>
                </c:pt>
                <c:pt idx="2">
                  <c:v>3.7665237305995691</c:v>
                </c:pt>
                <c:pt idx="3">
                  <c:v>3.7148829474721832</c:v>
                </c:pt>
                <c:pt idx="4">
                  <c:v>4.1053593371518096</c:v>
                </c:pt>
                <c:pt idx="5">
                  <c:v>4.369994363667276</c:v>
                </c:pt>
                <c:pt idx="6">
                  <c:v>4.8061136451058077</c:v>
                </c:pt>
                <c:pt idx="7">
                  <c:v>5.1677248109907623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Graf_groupes1!$C$149</c:f>
              <c:strCache>
                <c:ptCount val="1"/>
                <c:pt idx="0">
                  <c:v>Σ6.85+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Graf_groupes1!$D$79:$L$79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Graf_groupes1!$D$149:$L$149</c:f>
              <c:numCache>
                <c:formatCode>0.0</c:formatCode>
                <c:ptCount val="9"/>
                <c:pt idx="0">
                  <c:v>2.7923420277991804</c:v>
                </c:pt>
                <c:pt idx="1">
                  <c:v>3.3211747249546959</c:v>
                </c:pt>
                <c:pt idx="2">
                  <c:v>3.7258879582476814</c:v>
                </c:pt>
                <c:pt idx="3">
                  <c:v>3.6548464837834653</c:v>
                </c:pt>
                <c:pt idx="4">
                  <c:v>4.0061696357064767</c:v>
                </c:pt>
                <c:pt idx="5">
                  <c:v>4.2242919926867311</c:v>
                </c:pt>
                <c:pt idx="6">
                  <c:v>4.5957636929691912</c:v>
                </c:pt>
                <c:pt idx="7">
                  <c:v>4.8839091260329255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5424"/>
        <c:axId val="227299744"/>
      </c:lineChart>
      <c:catAx>
        <c:axId val="2264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299744"/>
        <c:crosses val="autoZero"/>
        <c:auto val="1"/>
        <c:lblAlgn val="ctr"/>
        <c:lblOffset val="100"/>
        <c:noMultiLvlLbl val="0"/>
      </c:catAx>
      <c:valAx>
        <c:axId val="227299744"/>
        <c:scaling>
          <c:orientation val="minMax"/>
          <c:max val="7"/>
          <c:min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542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Graf_groupes1!$C$157</c:f>
              <c:strCache>
                <c:ptCount val="1"/>
                <c:pt idx="0">
                  <c:v>Σ-1.0-19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Graf_groupes1!$D$157:$L$157</c:f>
              <c:numCache>
                <c:formatCode>0.0</c:formatCode>
                <c:ptCount val="9"/>
                <c:pt idx="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Graf_groupes1!$C$165</c:f>
              <c:strCache>
                <c:ptCount val="1"/>
                <c:pt idx="0">
                  <c:v>Σ0.0-19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Graf_groupes1!$D$165:$L$165</c:f>
              <c:numCache>
                <c:formatCode>0.0</c:formatCode>
                <c:ptCount val="9"/>
                <c:pt idx="0">
                  <c:v>100</c:v>
                </c:pt>
                <c:pt idx="1">
                  <c:v>94.652348759725029</c:v>
                </c:pt>
                <c:pt idx="2">
                  <c:v>87.569440552250398</c:v>
                </c:pt>
                <c:pt idx="3">
                  <c:v>78.351435668306976</c:v>
                </c:pt>
                <c:pt idx="4">
                  <c:v>70.806892797221693</c:v>
                </c:pt>
                <c:pt idx="5">
                  <c:v>66.324934273713225</c:v>
                </c:pt>
                <c:pt idx="6">
                  <c:v>63.101836107986315</c:v>
                </c:pt>
                <c:pt idx="7">
                  <c:v>59.683836076019062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Graf_groupes1!$C$173</c:f>
              <c:strCache>
                <c:ptCount val="1"/>
                <c:pt idx="0">
                  <c:v>Σ00.0-19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Graf_groupes1!$D$173:$L$173</c:f>
              <c:numCache>
                <c:formatCode>0.0</c:formatCode>
                <c:ptCount val="9"/>
                <c:pt idx="0">
                  <c:v>100</c:v>
                </c:pt>
                <c:pt idx="1">
                  <c:v>94.049152799776238</c:v>
                </c:pt>
                <c:pt idx="2">
                  <c:v>86.420852733950213</c:v>
                </c:pt>
                <c:pt idx="3">
                  <c:v>78.413781111471508</c:v>
                </c:pt>
                <c:pt idx="4">
                  <c:v>74.073441415966428</c:v>
                </c:pt>
                <c:pt idx="5">
                  <c:v>73.519055100903685</c:v>
                </c:pt>
                <c:pt idx="6">
                  <c:v>74.110751590281879</c:v>
                </c:pt>
                <c:pt idx="7">
                  <c:v>72.354452121916125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Graf_groupes1!$C$181</c:f>
              <c:strCache>
                <c:ptCount val="1"/>
                <c:pt idx="0">
                  <c:v>Σ1.0-19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Graf_groupes1!$D$181:$L$181</c:f>
              <c:numCache>
                <c:formatCode>0.0</c:formatCode>
                <c:ptCount val="9"/>
                <c:pt idx="0">
                  <c:v>100</c:v>
                </c:pt>
                <c:pt idx="1">
                  <c:v>95.192220511435877</c:v>
                </c:pt>
                <c:pt idx="2">
                  <c:v>88.115793226954366</c:v>
                </c:pt>
                <c:pt idx="3">
                  <c:v>81.163182244601998</c:v>
                </c:pt>
                <c:pt idx="4">
                  <c:v>77.92194375895879</c:v>
                </c:pt>
                <c:pt idx="5">
                  <c:v>78.55559808104384</c:v>
                </c:pt>
                <c:pt idx="6">
                  <c:v>80.433879418909285</c:v>
                </c:pt>
                <c:pt idx="7">
                  <c:v>79.951267091656334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Graf_groupes1!$C$189</c:f>
              <c:strCache>
                <c:ptCount val="1"/>
                <c:pt idx="0">
                  <c:v>Σ2.0-19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Graf_groupes1!$D$189:$L$189</c:f>
              <c:numCache>
                <c:formatCode>0.0</c:formatCode>
                <c:ptCount val="9"/>
                <c:pt idx="0">
                  <c:v>100</c:v>
                </c:pt>
                <c:pt idx="1">
                  <c:v>95.831209389652017</c:v>
                </c:pt>
                <c:pt idx="2">
                  <c:v>89.696957715765308</c:v>
                </c:pt>
                <c:pt idx="3">
                  <c:v>84.060171962879963</c:v>
                </c:pt>
                <c:pt idx="4">
                  <c:v>82.322648139588537</c:v>
                </c:pt>
                <c:pt idx="5">
                  <c:v>84.343136485926308</c:v>
                </c:pt>
                <c:pt idx="6">
                  <c:v>87.278888557136895</c:v>
                </c:pt>
                <c:pt idx="7">
                  <c:v>87.434527879677077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Graf_groupes1!$C$197</c:f>
              <c:strCache>
                <c:ptCount val="1"/>
                <c:pt idx="0">
                  <c:v>Σ3.0-19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Graf_groupes1!$D$197:$L$197</c:f>
              <c:numCache>
                <c:formatCode>0.0</c:formatCode>
                <c:ptCount val="9"/>
                <c:pt idx="0">
                  <c:v>100</c:v>
                </c:pt>
                <c:pt idx="1">
                  <c:v>93.937927568361459</c:v>
                </c:pt>
                <c:pt idx="2">
                  <c:v>85.308966877292178</c:v>
                </c:pt>
                <c:pt idx="3">
                  <c:v>75.757663451905884</c:v>
                </c:pt>
                <c:pt idx="4">
                  <c:v>68.445736917028313</c:v>
                </c:pt>
                <c:pt idx="5">
                  <c:v>66.032925798544071</c:v>
                </c:pt>
                <c:pt idx="6">
                  <c:v>65.481365326289449</c:v>
                </c:pt>
                <c:pt idx="7">
                  <c:v>63.91889839779531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Graf_groupes1!$C$205</c:f>
              <c:strCache>
                <c:ptCount val="1"/>
                <c:pt idx="0">
                  <c:v>Σ4.0-19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Graf_groupes1!$D$205:$L$205</c:f>
              <c:numCache>
                <c:formatCode>0.0</c:formatCode>
                <c:ptCount val="9"/>
                <c:pt idx="0">
                  <c:v>100</c:v>
                </c:pt>
                <c:pt idx="1">
                  <c:v>94.572331700548489</c:v>
                </c:pt>
                <c:pt idx="2">
                  <c:v>86.695255512158553</c:v>
                </c:pt>
                <c:pt idx="3">
                  <c:v>78.249273865616573</c:v>
                </c:pt>
                <c:pt idx="4">
                  <c:v>72.316408576643624</c:v>
                </c:pt>
                <c:pt idx="5">
                  <c:v>71.117614021887661</c:v>
                </c:pt>
                <c:pt idx="6">
                  <c:v>71.536125009286152</c:v>
                </c:pt>
                <c:pt idx="7">
                  <c:v>70.539710400675673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Graf_groupes1!$C$213</c:f>
              <c:strCache>
                <c:ptCount val="1"/>
                <c:pt idx="0">
                  <c:v>Σ5.0-19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Graf_groupes1!$D$213:$L$213</c:f>
              <c:numCache>
                <c:formatCode>0.0</c:formatCode>
                <c:ptCount val="9"/>
                <c:pt idx="0">
                  <c:v>100</c:v>
                </c:pt>
                <c:pt idx="1">
                  <c:v>93.058765398834964</c:v>
                </c:pt>
                <c:pt idx="2">
                  <c:v>83.696760077830419</c:v>
                </c:pt>
                <c:pt idx="3">
                  <c:v>72.783365204849702</c:v>
                </c:pt>
                <c:pt idx="4">
                  <c:v>67.842749703661738</c:v>
                </c:pt>
                <c:pt idx="5">
                  <c:v>70.953580198050574</c:v>
                </c:pt>
                <c:pt idx="6">
                  <c:v>74.17041046253938</c:v>
                </c:pt>
                <c:pt idx="7">
                  <c:v>75.958586026199356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Graf_groupes1!$C$221</c:f>
              <c:strCache>
                <c:ptCount val="1"/>
                <c:pt idx="0">
                  <c:v>Σ6.0-19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Graf_groupes1!$D$221:$L$221</c:f>
              <c:numCache>
                <c:formatCode>0.0</c:formatCode>
                <c:ptCount val="9"/>
                <c:pt idx="0">
                  <c:v>100</c:v>
                </c:pt>
                <c:pt idx="1">
                  <c:v>93.621494397311338</c:v>
                </c:pt>
                <c:pt idx="2">
                  <c:v>84.980999134735342</c:v>
                </c:pt>
                <c:pt idx="3">
                  <c:v>75.081287623943638</c:v>
                </c:pt>
                <c:pt idx="4">
                  <c:v>72.091631416341258</c:v>
                </c:pt>
                <c:pt idx="5">
                  <c:v>77.330961383916502</c:v>
                </c:pt>
                <c:pt idx="6">
                  <c:v>82.339641272701272</c:v>
                </c:pt>
                <c:pt idx="7">
                  <c:v>85.474719470954497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8176"/>
        <c:axId val="227297392"/>
      </c:lineChart>
      <c:catAx>
        <c:axId val="22729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297392"/>
        <c:crosses val="autoZero"/>
        <c:auto val="1"/>
        <c:lblAlgn val="ctr"/>
        <c:lblOffset val="100"/>
        <c:noMultiLvlLbl val="0"/>
      </c:catAx>
      <c:valAx>
        <c:axId val="227297392"/>
        <c:scaling>
          <c:orientation val="minMax"/>
          <c:max val="150"/>
          <c:min val="5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298176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Graf_groupes1!$C$158</c:f>
              <c:strCache>
                <c:ptCount val="1"/>
                <c:pt idx="0">
                  <c:v>Σ-1.20-44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Graf_groupes1!$D$158:$L$158</c:f>
              <c:numCache>
                <c:formatCode>0.0</c:formatCode>
                <c:ptCount val="9"/>
                <c:pt idx="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Graf_groupes1!$C$166</c:f>
              <c:strCache>
                <c:ptCount val="1"/>
                <c:pt idx="0">
                  <c:v>Σ0.20-44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Graf_groupes1!$D$166:$L$166</c:f>
              <c:numCache>
                <c:formatCode>0.0</c:formatCode>
                <c:ptCount val="9"/>
                <c:pt idx="0">
                  <c:v>100</c:v>
                </c:pt>
                <c:pt idx="1">
                  <c:v>91.818631142525888</c:v>
                </c:pt>
                <c:pt idx="2">
                  <c:v>83.701611109141226</c:v>
                </c:pt>
                <c:pt idx="3">
                  <c:v>77.936746216920724</c:v>
                </c:pt>
                <c:pt idx="4">
                  <c:v>74.740220264118705</c:v>
                </c:pt>
                <c:pt idx="5">
                  <c:v>70.523329796657734</c:v>
                </c:pt>
                <c:pt idx="6">
                  <c:v>66.12403938014161</c:v>
                </c:pt>
                <c:pt idx="7">
                  <c:v>61.206576580731273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Graf_groupes1!$C$174</c:f>
              <c:strCache>
                <c:ptCount val="1"/>
                <c:pt idx="0">
                  <c:v>Σ00.20-44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Graf_groupes1!$D$174:$L$174</c:f>
              <c:numCache>
                <c:formatCode>0.0</c:formatCode>
                <c:ptCount val="9"/>
                <c:pt idx="0">
                  <c:v>100</c:v>
                </c:pt>
                <c:pt idx="1">
                  <c:v>91.829301359442525</c:v>
                </c:pt>
                <c:pt idx="2">
                  <c:v>83.717582357993152</c:v>
                </c:pt>
                <c:pt idx="3">
                  <c:v>77.957422648009484</c:v>
                </c:pt>
                <c:pt idx="4">
                  <c:v>74.75891699972243</c:v>
                </c:pt>
                <c:pt idx="5">
                  <c:v>70.180144551180661</c:v>
                </c:pt>
                <c:pt idx="6">
                  <c:v>65.45639736731745</c:v>
                </c:pt>
                <c:pt idx="7">
                  <c:v>61.257215074474104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Graf_groupes1!$C$182</c:f>
              <c:strCache>
                <c:ptCount val="1"/>
                <c:pt idx="0">
                  <c:v>Σ1.20-44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Graf_groupes1!$D$182:$L$182</c:f>
              <c:numCache>
                <c:formatCode>0.0</c:formatCode>
                <c:ptCount val="9"/>
                <c:pt idx="0">
                  <c:v>100</c:v>
                </c:pt>
                <c:pt idx="1">
                  <c:v>92.696223169462698</c:v>
                </c:pt>
                <c:pt idx="2">
                  <c:v>85.392515976732625</c:v>
                </c:pt>
                <c:pt idx="3">
                  <c:v>81.112899495849604</c:v>
                </c:pt>
                <c:pt idx="4">
                  <c:v>79.30598350806271</c:v>
                </c:pt>
                <c:pt idx="5">
                  <c:v>75.938292459581191</c:v>
                </c:pt>
                <c:pt idx="6">
                  <c:v>72.129148254079553</c:v>
                </c:pt>
                <c:pt idx="7">
                  <c:v>68.789129620704955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Graf_groupes1!$C$190</c:f>
              <c:strCache>
                <c:ptCount val="1"/>
                <c:pt idx="0">
                  <c:v>Σ2.20-44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Graf_groupes1!$D$190:$L$190</c:f>
              <c:numCache>
                <c:formatCode>0.0</c:formatCode>
                <c:ptCount val="9"/>
                <c:pt idx="0">
                  <c:v>100</c:v>
                </c:pt>
                <c:pt idx="1">
                  <c:v>93.714283696834187</c:v>
                </c:pt>
                <c:pt idx="2">
                  <c:v>87.569264315138739</c:v>
                </c:pt>
                <c:pt idx="3">
                  <c:v>84.369080921072211</c:v>
                </c:pt>
                <c:pt idx="4">
                  <c:v>83.346307735452584</c:v>
                </c:pt>
                <c:pt idx="5">
                  <c:v>80.633560184624997</c:v>
                </c:pt>
                <c:pt idx="6">
                  <c:v>77.541398226029315</c:v>
                </c:pt>
                <c:pt idx="7">
                  <c:v>75.072392493520496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Graf_groupes1!$C$198</c:f>
              <c:strCache>
                <c:ptCount val="1"/>
                <c:pt idx="0">
                  <c:v>Σ3.20-44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Graf_groupes1!$D$198:$L$198</c:f>
              <c:numCache>
                <c:formatCode>0.0</c:formatCode>
                <c:ptCount val="9"/>
                <c:pt idx="0">
                  <c:v>100</c:v>
                </c:pt>
                <c:pt idx="1">
                  <c:v>91.356508759851934</c:v>
                </c:pt>
                <c:pt idx="2">
                  <c:v>82.795639052802954</c:v>
                </c:pt>
                <c:pt idx="3">
                  <c:v>77.675649603835865</c:v>
                </c:pt>
                <c:pt idx="4">
                  <c:v>75.097048251741626</c:v>
                </c:pt>
                <c:pt idx="5">
                  <c:v>71.17382192838582</c:v>
                </c:pt>
                <c:pt idx="6">
                  <c:v>66.769234155166899</c:v>
                </c:pt>
                <c:pt idx="7">
                  <c:v>62.405725096964687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Graf_groupes1!$C$206</c:f>
              <c:strCache>
                <c:ptCount val="1"/>
                <c:pt idx="0">
                  <c:v>Σ4.20-44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Graf_groupes1!$D$206:$L$206</c:f>
              <c:numCache>
                <c:formatCode>0.0</c:formatCode>
                <c:ptCount val="9"/>
                <c:pt idx="0">
                  <c:v>100</c:v>
                </c:pt>
                <c:pt idx="1">
                  <c:v>92.374345485842682</c:v>
                </c:pt>
                <c:pt idx="2">
                  <c:v>84.970356693804959</c:v>
                </c:pt>
                <c:pt idx="3">
                  <c:v>80.926526584500351</c:v>
                </c:pt>
                <c:pt idx="4">
                  <c:v>79.128472100253845</c:v>
                </c:pt>
                <c:pt idx="5">
                  <c:v>75.853864547211003</c:v>
                </c:pt>
                <c:pt idx="6">
                  <c:v>72.050894724303518</c:v>
                </c:pt>
                <c:pt idx="7">
                  <c:v>68.431914844277102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Graf_groupes1!$C$214</c:f>
              <c:strCache>
                <c:ptCount val="1"/>
                <c:pt idx="0">
                  <c:v>Σ5.20-44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Graf_groupes1!$D$214:$L$214</c:f>
              <c:numCache>
                <c:formatCode>0.0</c:formatCode>
                <c:ptCount val="9"/>
                <c:pt idx="0">
                  <c:v>100</c:v>
                </c:pt>
                <c:pt idx="1">
                  <c:v>91.390659137005414</c:v>
                </c:pt>
                <c:pt idx="2">
                  <c:v>82.896972804637386</c:v>
                </c:pt>
                <c:pt idx="3">
                  <c:v>77.84100607300887</c:v>
                </c:pt>
                <c:pt idx="4">
                  <c:v>75.31724850597486</c:v>
                </c:pt>
                <c:pt idx="5">
                  <c:v>70.89469756337634</c:v>
                </c:pt>
                <c:pt idx="6">
                  <c:v>66.057746508101985</c:v>
                </c:pt>
                <c:pt idx="7">
                  <c:v>60.880800490005974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Graf_groupes1!$C$222</c:f>
              <c:strCache>
                <c:ptCount val="1"/>
                <c:pt idx="0">
                  <c:v>Σ6.20-44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Graf_groupes1!$D$222:$L$222</c:f>
              <c:numCache>
                <c:formatCode>0.0</c:formatCode>
                <c:ptCount val="9"/>
                <c:pt idx="0">
                  <c:v>100</c:v>
                </c:pt>
                <c:pt idx="1">
                  <c:v>92.408708536269245</c:v>
                </c:pt>
                <c:pt idx="2">
                  <c:v>85.07354679491327</c:v>
                </c:pt>
                <c:pt idx="3">
                  <c:v>81.096426427321433</c:v>
                </c:pt>
                <c:pt idx="4">
                  <c:v>79.356039827389594</c:v>
                </c:pt>
                <c:pt idx="5">
                  <c:v>75.542364302905227</c:v>
                </c:pt>
                <c:pt idx="6">
                  <c:v>71.291137337178597</c:v>
                </c:pt>
                <c:pt idx="7">
                  <c:v>66.806987848984477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3864"/>
        <c:axId val="227295824"/>
      </c:lineChart>
      <c:catAx>
        <c:axId val="22729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295824"/>
        <c:crosses val="autoZero"/>
        <c:auto val="1"/>
        <c:lblAlgn val="ctr"/>
        <c:lblOffset val="100"/>
        <c:noMultiLvlLbl val="0"/>
      </c:catAx>
      <c:valAx>
        <c:axId val="227295824"/>
        <c:scaling>
          <c:orientation val="minMax"/>
          <c:max val="150"/>
          <c:min val="5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293864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Graf_groupes1!$C$159</c:f>
              <c:strCache>
                <c:ptCount val="1"/>
                <c:pt idx="0">
                  <c:v>Σ-1.45-64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Graf_groupes1!$D$159:$L$159</c:f>
              <c:numCache>
                <c:formatCode>0.0</c:formatCode>
                <c:ptCount val="9"/>
                <c:pt idx="0">
                  <c:v>99.999999999999986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Graf_groupes1!$C$167</c:f>
              <c:strCache>
                <c:ptCount val="1"/>
                <c:pt idx="0">
                  <c:v>Σ0.45-64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Graf_groupes1!$D$167:$L$167</c:f>
              <c:numCache>
                <c:formatCode>0.0</c:formatCode>
                <c:ptCount val="9"/>
                <c:pt idx="0">
                  <c:v>99.999999999999986</c:v>
                </c:pt>
                <c:pt idx="1">
                  <c:v>104.34013220183633</c:v>
                </c:pt>
                <c:pt idx="2">
                  <c:v>106.64157689444059</c:v>
                </c:pt>
                <c:pt idx="3">
                  <c:v>106.10534761824429</c:v>
                </c:pt>
                <c:pt idx="4">
                  <c:v>98.628707368321216</c:v>
                </c:pt>
                <c:pt idx="5">
                  <c:v>90.171558081792838</c:v>
                </c:pt>
                <c:pt idx="6">
                  <c:v>80.912869368391625</c:v>
                </c:pt>
                <c:pt idx="7">
                  <c:v>73.668358637779136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Graf_groupes1!$C$175</c:f>
              <c:strCache>
                <c:ptCount val="1"/>
                <c:pt idx="0">
                  <c:v>Σ00.45-64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Graf_groupes1!$D$175:$L$175</c:f>
              <c:numCache>
                <c:formatCode>0.0</c:formatCode>
                <c:ptCount val="9"/>
                <c:pt idx="0">
                  <c:v>99.999999999999986</c:v>
                </c:pt>
                <c:pt idx="1">
                  <c:v>104.38322524540736</c:v>
                </c:pt>
                <c:pt idx="2">
                  <c:v>106.77719907112848</c:v>
                </c:pt>
                <c:pt idx="3">
                  <c:v>106.37826507319917</c:v>
                </c:pt>
                <c:pt idx="4">
                  <c:v>99.014801484977752</c:v>
                </c:pt>
                <c:pt idx="5">
                  <c:v>90.628975479844044</c:v>
                </c:pt>
                <c:pt idx="6">
                  <c:v>81.391022511882255</c:v>
                </c:pt>
                <c:pt idx="7">
                  <c:v>74.133764760996911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Graf_groupes1!$C$183</c:f>
              <c:strCache>
                <c:ptCount val="1"/>
                <c:pt idx="0">
                  <c:v>Σ1.45-64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Graf_groupes1!$D$183:$L$183</c:f>
              <c:numCache>
                <c:formatCode>0.0</c:formatCode>
                <c:ptCount val="9"/>
                <c:pt idx="0">
                  <c:v>99.999999999999986</c:v>
                </c:pt>
                <c:pt idx="1">
                  <c:v>103.77597938971256</c:v>
                </c:pt>
                <c:pt idx="2">
                  <c:v>105.48088124919417</c:v>
                </c:pt>
                <c:pt idx="3">
                  <c:v>104.83244320476703</c:v>
                </c:pt>
                <c:pt idx="4">
                  <c:v>97.672760626490671</c:v>
                </c:pt>
                <c:pt idx="5">
                  <c:v>90.114677465176882</c:v>
                </c:pt>
                <c:pt idx="6">
                  <c:v>82.346292918345227</c:v>
                </c:pt>
                <c:pt idx="7">
                  <c:v>76.791477766891845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Graf_groupes1!$C$191</c:f>
              <c:strCache>
                <c:ptCount val="1"/>
                <c:pt idx="0">
                  <c:v>Σ2.45-64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Graf_groupes1!$D$191:$L$191</c:f>
              <c:numCache>
                <c:formatCode>0.0</c:formatCode>
                <c:ptCount val="9"/>
                <c:pt idx="0">
                  <c:v>99.999999999999986</c:v>
                </c:pt>
                <c:pt idx="1">
                  <c:v>104.0230566268949</c:v>
                </c:pt>
                <c:pt idx="2">
                  <c:v>105.82664170562791</c:v>
                </c:pt>
                <c:pt idx="3">
                  <c:v>105.4333126850896</c:v>
                </c:pt>
                <c:pt idx="4">
                  <c:v>98.819997191132543</c:v>
                </c:pt>
                <c:pt idx="5">
                  <c:v>92.12749787378192</c:v>
                </c:pt>
                <c:pt idx="6">
                  <c:v>85.52928035575394</c:v>
                </c:pt>
                <c:pt idx="7">
                  <c:v>81.12808177509271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Graf_groupes1!$C$199</c:f>
              <c:strCache>
                <c:ptCount val="1"/>
                <c:pt idx="0">
                  <c:v>Σ3.45-64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Graf_groupes1!$D$199:$L$199</c:f>
              <c:numCache>
                <c:formatCode>0.0</c:formatCode>
                <c:ptCount val="9"/>
                <c:pt idx="0">
                  <c:v>99.999999999999986</c:v>
                </c:pt>
                <c:pt idx="1">
                  <c:v>103.31978331267669</c:v>
                </c:pt>
                <c:pt idx="2">
                  <c:v>104.35007094673085</c:v>
                </c:pt>
                <c:pt idx="3">
                  <c:v>102.65158024630438</c:v>
                </c:pt>
                <c:pt idx="4">
                  <c:v>94.081533484175466</c:v>
                </c:pt>
                <c:pt idx="5">
                  <c:v>84.988904508267112</c:v>
                </c:pt>
                <c:pt idx="6">
                  <c:v>75.865943218566926</c:v>
                </c:pt>
                <c:pt idx="7">
                  <c:v>69.360451871576402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Graf_groupes1!$C$207</c:f>
              <c:strCache>
                <c:ptCount val="1"/>
                <c:pt idx="0">
                  <c:v>Σ4.45-64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Graf_groupes1!$D$207:$L$207</c:f>
              <c:numCache>
                <c:formatCode>0.0</c:formatCode>
                <c:ptCount val="9"/>
                <c:pt idx="0">
                  <c:v>99.999999999999986</c:v>
                </c:pt>
                <c:pt idx="1">
                  <c:v>103.56668891274563</c:v>
                </c:pt>
                <c:pt idx="2">
                  <c:v>104.69487523917904</c:v>
                </c:pt>
                <c:pt idx="3">
                  <c:v>103.24949572047021</c:v>
                </c:pt>
                <c:pt idx="4">
                  <c:v>95.220737047093479</c:v>
                </c:pt>
                <c:pt idx="5">
                  <c:v>86.981221413014637</c:v>
                </c:pt>
                <c:pt idx="6">
                  <c:v>79.001429992323722</c:v>
                </c:pt>
                <c:pt idx="7">
                  <c:v>73.608189670632186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Graf_groupes1!$C$215</c:f>
              <c:strCache>
                <c:ptCount val="1"/>
                <c:pt idx="0">
                  <c:v>Σ5.45-64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Graf_groupes1!$D$215:$L$215</c:f>
              <c:numCache>
                <c:formatCode>0.0</c:formatCode>
                <c:ptCount val="9"/>
                <c:pt idx="0">
                  <c:v>99.999999999999986</c:v>
                </c:pt>
                <c:pt idx="1">
                  <c:v>103.38709645922799</c:v>
                </c:pt>
                <c:pt idx="2">
                  <c:v>104.47600918330772</c:v>
                </c:pt>
                <c:pt idx="3">
                  <c:v>102.86206582777277</c:v>
                </c:pt>
                <c:pt idx="4">
                  <c:v>94.365723030704913</c:v>
                </c:pt>
                <c:pt idx="5">
                  <c:v>85.299326197713782</c:v>
                </c:pt>
                <c:pt idx="6">
                  <c:v>76.23941128014755</c:v>
                </c:pt>
                <c:pt idx="7">
                  <c:v>69.848663359606874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Graf_groupes1!$C$223</c:f>
              <c:strCache>
                <c:ptCount val="1"/>
                <c:pt idx="0">
                  <c:v>Σ6.45-64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Graf_groupes1!$D$223:$L$223</c:f>
              <c:numCache>
                <c:formatCode>0.0</c:formatCode>
                <c:ptCount val="9"/>
                <c:pt idx="0">
                  <c:v>99.999999999999986</c:v>
                </c:pt>
                <c:pt idx="1">
                  <c:v>103.63408817109284</c:v>
                </c:pt>
                <c:pt idx="2">
                  <c:v>104.82112117751468</c:v>
                </c:pt>
                <c:pt idx="3">
                  <c:v>103.46087123672356</c:v>
                </c:pt>
                <c:pt idx="4">
                  <c:v>95.507237047017853</c:v>
                </c:pt>
                <c:pt idx="5">
                  <c:v>87.295972008367642</c:v>
                </c:pt>
                <c:pt idx="6">
                  <c:v>79.385976470158226</c:v>
                </c:pt>
                <c:pt idx="7">
                  <c:v>74.118794196325865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5040"/>
        <c:axId val="227300528"/>
      </c:lineChart>
      <c:catAx>
        <c:axId val="22729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300528"/>
        <c:crosses val="autoZero"/>
        <c:auto val="1"/>
        <c:lblAlgn val="ctr"/>
        <c:lblOffset val="100"/>
        <c:noMultiLvlLbl val="0"/>
      </c:catAx>
      <c:valAx>
        <c:axId val="227300528"/>
        <c:scaling>
          <c:orientation val="minMax"/>
          <c:max val="150"/>
          <c:min val="5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295040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Graf_groupes1!$C$160</c:f>
              <c:strCache>
                <c:ptCount val="1"/>
                <c:pt idx="0">
                  <c:v>Σ-1.65+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Graf_groupes1!$D$160:$L$160</c:f>
              <c:numCache>
                <c:formatCode>0.0</c:formatCode>
                <c:ptCount val="9"/>
                <c:pt idx="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Graf_groupes1!$C$168</c:f>
              <c:strCache>
                <c:ptCount val="1"/>
                <c:pt idx="0">
                  <c:v>Σ0.65+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Graf_groupes1!$D$168:$L$168</c:f>
              <c:numCache>
                <c:formatCode>0.0</c:formatCode>
                <c:ptCount val="9"/>
                <c:pt idx="0">
                  <c:v>100</c:v>
                </c:pt>
                <c:pt idx="1">
                  <c:v>103.56010852095751</c:v>
                </c:pt>
                <c:pt idx="2">
                  <c:v>107.69326845757142</c:v>
                </c:pt>
                <c:pt idx="3">
                  <c:v>111.60103141677293</c:v>
                </c:pt>
                <c:pt idx="4">
                  <c:v>117.55864450383208</c:v>
                </c:pt>
                <c:pt idx="5">
                  <c:v>122.26441936118326</c:v>
                </c:pt>
                <c:pt idx="6">
                  <c:v>125.31643446563643</c:v>
                </c:pt>
                <c:pt idx="7">
                  <c:v>124.61190323376893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Graf_groupes1!$C$176</c:f>
              <c:strCache>
                <c:ptCount val="1"/>
                <c:pt idx="0">
                  <c:v>Σ00.65+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Graf_groupes1!$D$176:$L$176</c:f>
              <c:numCache>
                <c:formatCode>0.0</c:formatCode>
                <c:ptCount val="9"/>
                <c:pt idx="0">
                  <c:v>100</c:v>
                </c:pt>
                <c:pt idx="1">
                  <c:v>104.13211892098204</c:v>
                </c:pt>
                <c:pt idx="2">
                  <c:v>109.85390680941954</c:v>
                </c:pt>
                <c:pt idx="3">
                  <c:v>115.65877510343586</c:v>
                </c:pt>
                <c:pt idx="4">
                  <c:v>123.9390694466358</c:v>
                </c:pt>
                <c:pt idx="5">
                  <c:v>131.35717861541576</c:v>
                </c:pt>
                <c:pt idx="6">
                  <c:v>137.45147918938929</c:v>
                </c:pt>
                <c:pt idx="7">
                  <c:v>139.77520761293806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Graf_groupes1!$C$184</c:f>
              <c:strCache>
                <c:ptCount val="1"/>
                <c:pt idx="0">
                  <c:v>Σ1.65+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Graf_groupes1!$D$184:$L$184</c:f>
              <c:numCache>
                <c:formatCode>0.0</c:formatCode>
                <c:ptCount val="9"/>
                <c:pt idx="0">
                  <c:v>100</c:v>
                </c:pt>
                <c:pt idx="1">
                  <c:v>104.266344022699</c:v>
                </c:pt>
                <c:pt idx="2">
                  <c:v>110.0854235533855</c:v>
                </c:pt>
                <c:pt idx="3">
                  <c:v>115.88826277349288</c:v>
                </c:pt>
                <c:pt idx="4">
                  <c:v>123.9666870030386</c:v>
                </c:pt>
                <c:pt idx="5">
                  <c:v>131.02966008101691</c:v>
                </c:pt>
                <c:pt idx="6">
                  <c:v>136.70362791882496</c:v>
                </c:pt>
                <c:pt idx="7">
                  <c:v>138.81257039119868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Graf_groupes1!$C$192</c:f>
              <c:strCache>
                <c:ptCount val="1"/>
                <c:pt idx="0">
                  <c:v>Σ2.65+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Graf_groupes1!$D$192:$L$192</c:f>
              <c:numCache>
                <c:formatCode>0.0</c:formatCode>
                <c:ptCount val="9"/>
                <c:pt idx="0">
                  <c:v>100</c:v>
                </c:pt>
                <c:pt idx="1">
                  <c:v>104.51620948257137</c:v>
                </c:pt>
                <c:pt idx="2">
                  <c:v>110.49820494955011</c:v>
                </c:pt>
                <c:pt idx="3">
                  <c:v>116.46040262405944</c:v>
                </c:pt>
                <c:pt idx="4">
                  <c:v>124.66135900084015</c:v>
                </c:pt>
                <c:pt idx="5">
                  <c:v>131.83080732097667</c:v>
                </c:pt>
                <c:pt idx="6">
                  <c:v>137.65045265708901</c:v>
                </c:pt>
                <c:pt idx="7">
                  <c:v>140.08852978592975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Graf_groupes1!$C$200</c:f>
              <c:strCache>
                <c:ptCount val="1"/>
                <c:pt idx="0">
                  <c:v>Σ3.65+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Graf_groupes1!$D$200:$L$200</c:f>
              <c:numCache>
                <c:formatCode>0.0</c:formatCode>
                <c:ptCount val="9"/>
                <c:pt idx="0">
                  <c:v>100</c:v>
                </c:pt>
                <c:pt idx="1">
                  <c:v>103.738577683052</c:v>
                </c:pt>
                <c:pt idx="2">
                  <c:v>108.00064692057276</c:v>
                </c:pt>
                <c:pt idx="3">
                  <c:v>111.86256012196763</c:v>
                </c:pt>
                <c:pt idx="4">
                  <c:v>116.97736166470746</c:v>
                </c:pt>
                <c:pt idx="5">
                  <c:v>120.51362699881219</c:v>
                </c:pt>
                <c:pt idx="6">
                  <c:v>122.14747517976697</c:v>
                </c:pt>
                <c:pt idx="7">
                  <c:v>119.93077725781916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Graf_groupes1!$C$208</c:f>
              <c:strCache>
                <c:ptCount val="1"/>
                <c:pt idx="0">
                  <c:v>Σ4.65+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Graf_groupes1!$D$208:$L$208</c:f>
              <c:numCache>
                <c:formatCode>0.0</c:formatCode>
                <c:ptCount val="9"/>
                <c:pt idx="0">
                  <c:v>100</c:v>
                </c:pt>
                <c:pt idx="1">
                  <c:v>103.988216061616</c:v>
                </c:pt>
                <c:pt idx="2">
                  <c:v>108.40965712975328</c:v>
                </c:pt>
                <c:pt idx="3">
                  <c:v>112.42046876116116</c:v>
                </c:pt>
                <c:pt idx="4">
                  <c:v>117.64075328939811</c:v>
                </c:pt>
                <c:pt idx="5">
                  <c:v>121.26143850540221</c:v>
                </c:pt>
                <c:pt idx="6">
                  <c:v>123.01358474968146</c:v>
                </c:pt>
                <c:pt idx="7">
                  <c:v>121.08324333218765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Graf_groupes1!$C$216</c:f>
              <c:strCache>
                <c:ptCount val="1"/>
                <c:pt idx="0">
                  <c:v>Σ5.65+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Graf_groupes1!$D$216:$L$216</c:f>
              <c:numCache>
                <c:formatCode>0.0</c:formatCode>
                <c:ptCount val="9"/>
                <c:pt idx="0">
                  <c:v>100</c:v>
                </c:pt>
                <c:pt idx="1">
                  <c:v>103.76900164320038</c:v>
                </c:pt>
                <c:pt idx="2">
                  <c:v>108.0635728136261</c:v>
                </c:pt>
                <c:pt idx="3">
                  <c:v>111.92454290091872</c:v>
                </c:pt>
                <c:pt idx="4">
                  <c:v>117.21083098860645</c:v>
                </c:pt>
                <c:pt idx="5">
                  <c:v>120.85305877571955</c:v>
                </c:pt>
                <c:pt idx="6">
                  <c:v>122.61387045551751</c:v>
                </c:pt>
                <c:pt idx="7">
                  <c:v>120.49937535041656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Graf_groupes1!$C$224</c:f>
              <c:strCache>
                <c:ptCount val="1"/>
                <c:pt idx="0">
                  <c:v>Σ6.65+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Graf_groupes1!$D$224:$L$224</c:f>
              <c:numCache>
                <c:formatCode>0.0</c:formatCode>
                <c:ptCount val="9"/>
                <c:pt idx="0">
                  <c:v>100</c:v>
                </c:pt>
                <c:pt idx="1">
                  <c:v>104.01867638617989</c:v>
                </c:pt>
                <c:pt idx="2">
                  <c:v>108.47273517121452</c:v>
                </c:pt>
                <c:pt idx="3">
                  <c:v>112.48271944431764</c:v>
                </c:pt>
                <c:pt idx="4">
                  <c:v>117.87499707597019</c:v>
                </c:pt>
                <c:pt idx="5">
                  <c:v>121.6020048518529</c:v>
                </c:pt>
                <c:pt idx="6">
                  <c:v>123.48190309216857</c:v>
                </c:pt>
                <c:pt idx="7">
                  <c:v>121.6559812313433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3080"/>
        <c:axId val="227300136"/>
      </c:lineChart>
      <c:catAx>
        <c:axId val="227293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300136"/>
        <c:crosses val="autoZero"/>
        <c:auto val="1"/>
        <c:lblAlgn val="ctr"/>
        <c:lblOffset val="100"/>
        <c:noMultiLvlLbl val="0"/>
      </c:catAx>
      <c:valAx>
        <c:axId val="227300136"/>
        <c:scaling>
          <c:orientation val="minMax"/>
          <c:max val="150"/>
          <c:min val="5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293080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Graf_groupes1!$C$161</c:f>
              <c:strCache>
                <c:ptCount val="1"/>
                <c:pt idx="0">
                  <c:v>Σ-1.85+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Graf_groupes1!$D$161:$L$161</c:f>
              <c:numCache>
                <c:formatCode>0.0</c:formatCode>
                <c:ptCount val="9"/>
                <c:pt idx="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Graf_groupes1!$C$169</c:f>
              <c:strCache>
                <c:ptCount val="1"/>
                <c:pt idx="0">
                  <c:v>Σ0.85+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Graf_groupes1!$D$169:$L$169</c:f>
              <c:numCache>
                <c:formatCode>0.0</c:formatCode>
                <c:ptCount val="9"/>
                <c:pt idx="0">
                  <c:v>100</c:v>
                </c:pt>
                <c:pt idx="1">
                  <c:v>116.03198298673205</c:v>
                </c:pt>
                <c:pt idx="2">
                  <c:v>125.35173797359172</c:v>
                </c:pt>
                <c:pt idx="3">
                  <c:v>117.32409773603899</c:v>
                </c:pt>
                <c:pt idx="4">
                  <c:v>125.18785353948964</c:v>
                </c:pt>
                <c:pt idx="5">
                  <c:v>129.19905416440429</c:v>
                </c:pt>
                <c:pt idx="6">
                  <c:v>136.97773374963708</c:v>
                </c:pt>
                <c:pt idx="7">
                  <c:v>142.05116169410354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Graf_groupes1!$C$177</c:f>
              <c:strCache>
                <c:ptCount val="1"/>
                <c:pt idx="0">
                  <c:v>Σ00.85+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Graf_groupes1!$D$177:$L$177</c:f>
              <c:numCache>
                <c:formatCode>0.0</c:formatCode>
                <c:ptCount val="9"/>
                <c:pt idx="0">
                  <c:v>100</c:v>
                </c:pt>
                <c:pt idx="1">
                  <c:v>118.57112934685227</c:v>
                </c:pt>
                <c:pt idx="2">
                  <c:v>134.88311640818335</c:v>
                </c:pt>
                <c:pt idx="3">
                  <c:v>133.04432093782663</c:v>
                </c:pt>
                <c:pt idx="4">
                  <c:v>149.70048429572662</c:v>
                </c:pt>
                <c:pt idx="5">
                  <c:v>164.34885705741974</c:v>
                </c:pt>
                <c:pt idx="6">
                  <c:v>185.15799147099398</c:v>
                </c:pt>
                <c:pt idx="7">
                  <c:v>203.5859893940094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Graf_groupes1!$C$185</c:f>
              <c:strCache>
                <c:ptCount val="1"/>
                <c:pt idx="0">
                  <c:v>Σ1.85+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Graf_groupes1!$D$185:$L$185</c:f>
              <c:numCache>
                <c:formatCode>0.0</c:formatCode>
                <c:ptCount val="9"/>
                <c:pt idx="0">
                  <c:v>100</c:v>
                </c:pt>
                <c:pt idx="1">
                  <c:v>118.61778420113262</c:v>
                </c:pt>
                <c:pt idx="2">
                  <c:v>134.9859630313945</c:v>
                </c:pt>
                <c:pt idx="3">
                  <c:v>133.34204598133388</c:v>
                </c:pt>
                <c:pt idx="4">
                  <c:v>150.35317577482272</c:v>
                </c:pt>
                <c:pt idx="5">
                  <c:v>165.42153992997888</c:v>
                </c:pt>
                <c:pt idx="6">
                  <c:v>186.38035041678353</c:v>
                </c:pt>
                <c:pt idx="7">
                  <c:v>204.40672002758831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Graf_groupes1!$C$193</c:f>
              <c:strCache>
                <c:ptCount val="1"/>
                <c:pt idx="0">
                  <c:v>Σ2.85+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Graf_groupes1!$D$193:$L$193</c:f>
              <c:numCache>
                <c:formatCode>0.0</c:formatCode>
                <c:ptCount val="9"/>
                <c:pt idx="0">
                  <c:v>100</c:v>
                </c:pt>
                <c:pt idx="1">
                  <c:v>118.63092110445635</c:v>
                </c:pt>
                <c:pt idx="2">
                  <c:v>135.14862860444114</c:v>
                </c:pt>
                <c:pt idx="3">
                  <c:v>133.77600908297407</c:v>
                </c:pt>
                <c:pt idx="4">
                  <c:v>151.05831126047272</c:v>
                </c:pt>
                <c:pt idx="5">
                  <c:v>166.3870502897945</c:v>
                </c:pt>
                <c:pt idx="6">
                  <c:v>187.60701287681189</c:v>
                </c:pt>
                <c:pt idx="7">
                  <c:v>205.88973200546192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Graf_groupes1!$C$201</c:f>
              <c:strCache>
                <c:ptCount val="1"/>
                <c:pt idx="0">
                  <c:v>Σ3.85+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Graf_groupes1!$D$201:$L$201</c:f>
              <c:numCache>
                <c:formatCode>0.0</c:formatCode>
                <c:ptCount val="9"/>
                <c:pt idx="0">
                  <c:v>100</c:v>
                </c:pt>
                <c:pt idx="1">
                  <c:v>116.66581734312433</c:v>
                </c:pt>
                <c:pt idx="2">
                  <c:v>127.09438031506102</c:v>
                </c:pt>
                <c:pt idx="3">
                  <c:v>121.35182017554885</c:v>
                </c:pt>
                <c:pt idx="4">
                  <c:v>129.0513714415419</c:v>
                </c:pt>
                <c:pt idx="5">
                  <c:v>133.30768628169824</c:v>
                </c:pt>
                <c:pt idx="6">
                  <c:v>141.42064302375476</c:v>
                </c:pt>
                <c:pt idx="7">
                  <c:v>145.59192476095927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Graf_groupes1!$C$209</c:f>
              <c:strCache>
                <c:ptCount val="1"/>
                <c:pt idx="0">
                  <c:v>Σ4.85+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Graf_groupes1!$D$209:$L$209</c:f>
              <c:numCache>
                <c:formatCode>0.0</c:formatCode>
                <c:ptCount val="9"/>
                <c:pt idx="0">
                  <c:v>100</c:v>
                </c:pt>
                <c:pt idx="1">
                  <c:v>116.67888325582584</c:v>
                </c:pt>
                <c:pt idx="2">
                  <c:v>127.25171067062499</c:v>
                </c:pt>
                <c:pt idx="3">
                  <c:v>121.75388001672988</c:v>
                </c:pt>
                <c:pt idx="4">
                  <c:v>129.66667451877339</c:v>
                </c:pt>
                <c:pt idx="5">
                  <c:v>134.09889619792511</c:v>
                </c:pt>
                <c:pt idx="6">
                  <c:v>142.36553941210261</c:v>
                </c:pt>
                <c:pt idx="7">
                  <c:v>146.66714499516738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Graf_groupes1!$C$217</c:f>
              <c:strCache>
                <c:ptCount val="1"/>
                <c:pt idx="0">
                  <c:v>Σ5.85+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Graf_groupes1!$D$217:$L$217</c:f>
              <c:numCache>
                <c:formatCode>0.0</c:formatCode>
                <c:ptCount val="9"/>
                <c:pt idx="0">
                  <c:v>100</c:v>
                </c:pt>
                <c:pt idx="1">
                  <c:v>116.63155353422813</c:v>
                </c:pt>
                <c:pt idx="2">
                  <c:v>126.90102555601287</c:v>
                </c:pt>
                <c:pt idx="3">
                  <c:v>120.61935844587444</c:v>
                </c:pt>
                <c:pt idx="4">
                  <c:v>128.94784759482766</c:v>
                </c:pt>
                <c:pt idx="5">
                  <c:v>133.33105376497315</c:v>
                </c:pt>
                <c:pt idx="6">
                  <c:v>141.4435211225593</c:v>
                </c:pt>
                <c:pt idx="7">
                  <c:v>145.60041585598916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Graf_groupes1!$C$225</c:f>
              <c:strCache>
                <c:ptCount val="1"/>
                <c:pt idx="0">
                  <c:v>Σ6.85+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Graf_groupes1!$D$155:$L$155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Graf_groupes1!$D$225:$L$225</c:f>
              <c:numCache>
                <c:formatCode>0.0</c:formatCode>
                <c:ptCount val="9"/>
                <c:pt idx="0">
                  <c:v>100</c:v>
                </c:pt>
                <c:pt idx="1">
                  <c:v>116.64461782272897</c:v>
                </c:pt>
                <c:pt idx="2">
                  <c:v>127.05826919973968</c:v>
                </c:pt>
                <c:pt idx="3">
                  <c:v>121.01974721736251</c:v>
                </c:pt>
                <c:pt idx="4">
                  <c:v>129.56284464175732</c:v>
                </c:pt>
                <c:pt idx="5">
                  <c:v>134.12211775670855</c:v>
                </c:pt>
                <c:pt idx="6">
                  <c:v>142.38840466224599</c:v>
                </c:pt>
                <c:pt idx="7">
                  <c:v>146.67500856700553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3472"/>
        <c:axId val="227296216"/>
      </c:lineChart>
      <c:catAx>
        <c:axId val="2272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296216"/>
        <c:crosses val="autoZero"/>
        <c:auto val="1"/>
        <c:lblAlgn val="ctr"/>
        <c:lblOffset val="100"/>
        <c:noMultiLvlLbl val="0"/>
      </c:catAx>
      <c:valAx>
        <c:axId val="227296216"/>
        <c:scaling>
          <c:orientation val="minMax"/>
          <c:max val="250"/>
          <c:min val="10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7293472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1'!$C$6</c:f>
              <c:strCache>
                <c:ptCount val="1"/>
                <c:pt idx="0">
                  <c:v>Σ-1.Άνδρες 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1'!$D$6:$L$6</c:f>
              <c:numCache>
                <c:formatCode>0.0</c:formatCode>
                <c:ptCount val="9"/>
                <c:pt idx="0">
                  <c:v>5268.39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1'!$C$11</c:f>
              <c:strCache>
                <c:ptCount val="1"/>
                <c:pt idx="0">
                  <c:v>Σ0.Άνδρες 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1'!$D$11:$L$11</c:f>
              <c:numCache>
                <c:formatCode>0.0</c:formatCode>
                <c:ptCount val="9"/>
                <c:pt idx="0">
                  <c:v>5268.39</c:v>
                </c:pt>
                <c:pt idx="1">
                  <c:v>5169.3421831345549</c:v>
                </c:pt>
                <c:pt idx="2">
                  <c:v>5030.5566110489362</c:v>
                </c:pt>
                <c:pt idx="3">
                  <c:v>4867.5953996577227</c:v>
                </c:pt>
                <c:pt idx="4">
                  <c:v>4690.3923609522053</c:v>
                </c:pt>
                <c:pt idx="5">
                  <c:v>4500.5399204111764</c:v>
                </c:pt>
                <c:pt idx="6">
                  <c:v>4293.8757837429557</c:v>
                </c:pt>
                <c:pt idx="7">
                  <c:v>4066.2644500910451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1'!$C$16</c:f>
              <c:strCache>
                <c:ptCount val="1"/>
                <c:pt idx="0">
                  <c:v>Σ00.Άνδρες 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1'!$D$16:$L$16</c:f>
              <c:numCache>
                <c:formatCode>0.0</c:formatCode>
                <c:ptCount val="9"/>
                <c:pt idx="0">
                  <c:v>5268.39</c:v>
                </c:pt>
                <c:pt idx="1">
                  <c:v>5169.9750130299717</c:v>
                </c:pt>
                <c:pt idx="2">
                  <c:v>5044.2702315808256</c:v>
                </c:pt>
                <c:pt idx="3">
                  <c:v>4925.6353257277369</c:v>
                </c:pt>
                <c:pt idx="4">
                  <c:v>4816.3225331140547</c:v>
                </c:pt>
                <c:pt idx="5">
                  <c:v>4698.2766507395809</c:v>
                </c:pt>
                <c:pt idx="6">
                  <c:v>4564.8943103044921</c:v>
                </c:pt>
                <c:pt idx="7">
                  <c:v>4407.2871411772894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1'!$C$21</c:f>
              <c:strCache>
                <c:ptCount val="1"/>
                <c:pt idx="0">
                  <c:v>Σ1.Άνδρες 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1'!$D$21:$L$21</c:f>
              <c:numCache>
                <c:formatCode>0.0</c:formatCode>
                <c:ptCount val="9"/>
                <c:pt idx="0">
                  <c:v>5268.39</c:v>
                </c:pt>
                <c:pt idx="1">
                  <c:v>5187.9132266220704</c:v>
                </c:pt>
                <c:pt idx="2">
                  <c:v>5066.8081538500201</c:v>
                </c:pt>
                <c:pt idx="3">
                  <c:v>4979.7795008249777</c:v>
                </c:pt>
                <c:pt idx="4">
                  <c:v>4903.7071170196832</c:v>
                </c:pt>
                <c:pt idx="5">
                  <c:v>4823.797774790949</c:v>
                </c:pt>
                <c:pt idx="6">
                  <c:v>4734.3083646443465</c:v>
                </c:pt>
                <c:pt idx="7">
                  <c:v>4624.2457508884918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1'!$C$26</c:f>
              <c:strCache>
                <c:ptCount val="1"/>
                <c:pt idx="0">
                  <c:v>Σ2.Άνδρες 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1'!$D$26:$L$26</c:f>
              <c:numCache>
                <c:formatCode>0.0</c:formatCode>
                <c:ptCount val="9"/>
                <c:pt idx="0">
                  <c:v>5268.39</c:v>
                </c:pt>
                <c:pt idx="1">
                  <c:v>5232.5597893963131</c:v>
                </c:pt>
                <c:pt idx="2">
                  <c:v>5152.9830433125271</c:v>
                </c:pt>
                <c:pt idx="3">
                  <c:v>5112.173149289918</c:v>
                </c:pt>
                <c:pt idx="4">
                  <c:v>5081.6001610704807</c:v>
                </c:pt>
                <c:pt idx="5">
                  <c:v>5047.9338372554057</c:v>
                </c:pt>
                <c:pt idx="6">
                  <c:v>5008.0747465725763</c:v>
                </c:pt>
                <c:pt idx="7">
                  <c:v>4947.5353006960768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1'!$C$31</c:f>
              <c:strCache>
                <c:ptCount val="1"/>
                <c:pt idx="0">
                  <c:v>Σ3.Άνδρες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1'!$D$31:$L$31</c:f>
              <c:numCache>
                <c:formatCode>0.0</c:formatCode>
                <c:ptCount val="9"/>
                <c:pt idx="0">
                  <c:v>5268.39</c:v>
                </c:pt>
                <c:pt idx="1">
                  <c:v>5128.6774211543425</c:v>
                </c:pt>
                <c:pt idx="2">
                  <c:v>4932.2944243508491</c:v>
                </c:pt>
                <c:pt idx="3">
                  <c:v>4748.804146855794</c:v>
                </c:pt>
                <c:pt idx="4">
                  <c:v>4546.7574039497858</c:v>
                </c:pt>
                <c:pt idx="5">
                  <c:v>4351.5255854541056</c:v>
                </c:pt>
                <c:pt idx="6">
                  <c:v>4151.0030511753012</c:v>
                </c:pt>
                <c:pt idx="7">
                  <c:v>3942.6849360876199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1'!$C$36</c:f>
              <c:strCache>
                <c:ptCount val="1"/>
                <c:pt idx="0">
                  <c:v>Σ4.Άνδρες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1'!$D$36:$L$36</c:f>
              <c:numCache>
                <c:formatCode>0.0</c:formatCode>
                <c:ptCount val="9"/>
                <c:pt idx="0">
                  <c:v>5268.39</c:v>
                </c:pt>
                <c:pt idx="1">
                  <c:v>5173.2585919617813</c:v>
                </c:pt>
                <c:pt idx="2">
                  <c:v>5016.2026001855156</c:v>
                </c:pt>
                <c:pt idx="3">
                  <c:v>4876.3142135852158</c:v>
                </c:pt>
                <c:pt idx="4">
                  <c:v>4717.9027960618505</c:v>
                </c:pt>
                <c:pt idx="5">
                  <c:v>4566.2319750225552</c:v>
                </c:pt>
                <c:pt idx="6">
                  <c:v>4411.1585795843412</c:v>
                </c:pt>
                <c:pt idx="7">
                  <c:v>4247.5450808558262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1'!$C$41</c:f>
              <c:strCache>
                <c:ptCount val="1"/>
                <c:pt idx="0">
                  <c:v>Σ5.Άνδρες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1'!$D$41:$L$41</c:f>
              <c:numCache>
                <c:formatCode>0.0</c:formatCode>
                <c:ptCount val="9"/>
                <c:pt idx="0">
                  <c:v>5268.39</c:v>
                </c:pt>
                <c:pt idx="1">
                  <c:v>5122.0766314513776</c:v>
                </c:pt>
                <c:pt idx="2">
                  <c:v>4921.0585506710149</c:v>
                </c:pt>
                <c:pt idx="3">
                  <c:v>4726.0897136707808</c:v>
                </c:pt>
                <c:pt idx="4">
                  <c:v>4555.469799501152</c:v>
                </c:pt>
                <c:pt idx="5">
                  <c:v>4412.6860031333827</c:v>
                </c:pt>
                <c:pt idx="6">
                  <c:v>4247.9791040169466</c:v>
                </c:pt>
                <c:pt idx="7">
                  <c:v>4064.1308724807432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1'!$C$46</c:f>
              <c:strCache>
                <c:ptCount val="1"/>
                <c:pt idx="0">
                  <c:v>Σ6.Άνδρες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1'!$D$46:$L$46</c:f>
              <c:numCache>
                <c:formatCode>0.0</c:formatCode>
                <c:ptCount val="9"/>
                <c:pt idx="0">
                  <c:v>5268.39</c:v>
                </c:pt>
                <c:pt idx="1">
                  <c:v>5165.8918413845031</c:v>
                </c:pt>
                <c:pt idx="2">
                  <c:v>5003.9317854993442</c:v>
                </c:pt>
                <c:pt idx="3">
                  <c:v>4851.6733753816861</c:v>
                </c:pt>
                <c:pt idx="4">
                  <c:v>4731.0048347667089</c:v>
                </c:pt>
                <c:pt idx="5">
                  <c:v>4641.0236491631567</c:v>
                </c:pt>
                <c:pt idx="6">
                  <c:v>4530.5540568670885</c:v>
                </c:pt>
                <c:pt idx="7">
                  <c:v>4399.2188480683117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50992"/>
        <c:axId val="214151376"/>
      </c:lineChart>
      <c:catAx>
        <c:axId val="21415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151376"/>
        <c:crosses val="autoZero"/>
        <c:auto val="1"/>
        <c:lblAlgn val="ctr"/>
        <c:lblOffset val="100"/>
        <c:noMultiLvlLbl val="0"/>
      </c:catAx>
      <c:valAx>
        <c:axId val="214151376"/>
        <c:scaling>
          <c:orientation val="minMax"/>
          <c:max val="5750"/>
          <c:min val="3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14150992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'Graf_65&amp;85_1'!$C$5</c:f>
              <c:strCache>
                <c:ptCount val="1"/>
                <c:pt idx="0">
                  <c:v>Σ-1.65 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'Graf_65&amp;85_1'!$D$5:$L$5</c:f>
              <c:numCache>
                <c:formatCode>0.0</c:formatCode>
                <c:ptCount val="9"/>
                <c:pt idx="0">
                  <c:v>2269.0729999999999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'Graf_65&amp;85_1'!$C$10</c:f>
              <c:strCache>
                <c:ptCount val="1"/>
                <c:pt idx="0">
                  <c:v>Σ0.65 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'Graf_65&amp;85_1'!$D$10:$L$10</c:f>
              <c:numCache>
                <c:formatCode>0.0</c:formatCode>
                <c:ptCount val="9"/>
                <c:pt idx="0">
                  <c:v>2269.0729999999999</c:v>
                </c:pt>
                <c:pt idx="1">
                  <c:v>2349.8544612197461</c:v>
                </c:pt>
                <c:pt idx="2">
                  <c:v>2443.6388773882695</c:v>
                </c:pt>
                <c:pt idx="3">
                  <c:v>2532.3088715995118</c:v>
                </c:pt>
                <c:pt idx="4">
                  <c:v>2667.491461602438</c:v>
                </c:pt>
                <c:pt idx="5">
                  <c:v>2774.2689283313816</c:v>
                </c:pt>
                <c:pt idx="6">
                  <c:v>2843.5213790224507</c:v>
                </c:pt>
                <c:pt idx="7">
                  <c:v>2827.5350510635772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'Graf_65&amp;85_1'!$C$15</c:f>
              <c:strCache>
                <c:ptCount val="1"/>
                <c:pt idx="0">
                  <c:v>Σ00.65 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'Graf_65&amp;85_1'!$D$15:$L$15</c:f>
              <c:numCache>
                <c:formatCode>0.0</c:formatCode>
                <c:ptCount val="9"/>
                <c:pt idx="0">
                  <c:v>2269.0729999999999</c:v>
                </c:pt>
                <c:pt idx="1">
                  <c:v>2362.8337947638947</c:v>
                </c:pt>
                <c:pt idx="2">
                  <c:v>2492.6653388577001</c:v>
                </c:pt>
                <c:pt idx="3">
                  <c:v>2624.3820380027846</c:v>
                </c:pt>
                <c:pt idx="4">
                  <c:v>2812.2679612648622</c:v>
                </c:pt>
                <c:pt idx="5">
                  <c:v>2980.590273524173</c:v>
                </c:pt>
                <c:pt idx="6">
                  <c:v>3118.8744023870508</c:v>
                </c:pt>
                <c:pt idx="7">
                  <c:v>3171.6014966391217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'Graf_65&amp;85_1'!$C$20</c:f>
              <c:strCache>
                <c:ptCount val="1"/>
                <c:pt idx="0">
                  <c:v>Σ1.65 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'Graf_65&amp;85_1'!$D$20:$L$20</c:f>
              <c:numCache>
                <c:formatCode>0.0</c:formatCode>
                <c:ptCount val="9"/>
                <c:pt idx="0">
                  <c:v>2269.0729999999999</c:v>
                </c:pt>
                <c:pt idx="1">
                  <c:v>2365.879460306177</c:v>
                </c:pt>
                <c:pt idx="2">
                  <c:v>2497.9186227855107</c:v>
                </c:pt>
                <c:pt idx="3">
                  <c:v>2629.5892807623777</c:v>
                </c:pt>
                <c:pt idx="4">
                  <c:v>2812.8946237804576</c:v>
                </c:pt>
                <c:pt idx="5">
                  <c:v>2973.1586388901328</c:v>
                </c:pt>
                <c:pt idx="6">
                  <c:v>3101.9051111265189</c:v>
                </c:pt>
                <c:pt idx="7">
                  <c:v>3149.7585553526833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'Graf_65&amp;85_1'!$C$25</c:f>
              <c:strCache>
                <c:ptCount val="1"/>
                <c:pt idx="0">
                  <c:v>Σ2.65 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'Graf_65&amp;85_1'!$D$25:$L$25</c:f>
              <c:numCache>
                <c:formatCode>0.0</c:formatCode>
                <c:ptCount val="9"/>
                <c:pt idx="0">
                  <c:v>2269.0729999999999</c:v>
                </c:pt>
                <c:pt idx="1">
                  <c:v>2371.5490899924666</c:v>
                </c:pt>
                <c:pt idx="2">
                  <c:v>2507.2849339949053</c:v>
                </c:pt>
                <c:pt idx="3">
                  <c:v>2642.5715516338241</c:v>
                </c:pt>
                <c:pt idx="4">
                  <c:v>2828.6572385211334</c:v>
                </c:pt>
                <c:pt idx="5">
                  <c:v>2991.3372546023047</c:v>
                </c:pt>
                <c:pt idx="6">
                  <c:v>3123.3892556197889</c:v>
                </c:pt>
                <c:pt idx="7">
                  <c:v>3178.7110054694895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'Graf_65&amp;85_1'!$C$30</c:f>
              <c:strCache>
                <c:ptCount val="1"/>
                <c:pt idx="0">
                  <c:v>Σ3.65 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'Graf_65&amp;85_1'!$D$30:$L$30</c:f>
              <c:numCache>
                <c:formatCode>0.0</c:formatCode>
                <c:ptCount val="9"/>
                <c:pt idx="0">
                  <c:v>2269.0729999999999</c:v>
                </c:pt>
                <c:pt idx="1">
                  <c:v>2353.9040567901584</c:v>
                </c:pt>
                <c:pt idx="2">
                  <c:v>2450.6135191000481</c:v>
                </c:pt>
                <c:pt idx="3">
                  <c:v>2538.2431488363345</c:v>
                </c:pt>
                <c:pt idx="4">
                  <c:v>2654.3017296462276</c:v>
                </c:pt>
                <c:pt idx="5">
                  <c:v>2734.5421715507578</c:v>
                </c:pt>
                <c:pt idx="6">
                  <c:v>2771.6153794857937</c:v>
                </c:pt>
                <c:pt idx="7">
                  <c:v>2721.3168854473147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'Graf_65&amp;85_1'!$C$35</c:f>
              <c:strCache>
                <c:ptCount val="1"/>
                <c:pt idx="0">
                  <c:v>Σ4.65 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'Graf_65&amp;85_1'!$D$35:$L$35</c:f>
              <c:numCache>
                <c:formatCode>0.0</c:formatCode>
                <c:ptCount val="9"/>
                <c:pt idx="0">
                  <c:v>2269.0729999999999</c:v>
                </c:pt>
                <c:pt idx="1">
                  <c:v>2359.5685338357916</c:v>
                </c:pt>
                <c:pt idx="2">
                  <c:v>2459.8942593238066</c:v>
                </c:pt>
                <c:pt idx="3">
                  <c:v>2550.9025031329425</c:v>
                </c:pt>
                <c:pt idx="4">
                  <c:v>2669.3545698863441</c:v>
                </c:pt>
                <c:pt idx="5">
                  <c:v>2751.5105605376848</c:v>
                </c:pt>
                <c:pt idx="6">
                  <c:v>2791.2680378871391</c:v>
                </c:pt>
                <c:pt idx="7">
                  <c:v>2747.4671819749701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'Graf_65&amp;85_1'!$C$40</c:f>
              <c:strCache>
                <c:ptCount val="1"/>
                <c:pt idx="0">
                  <c:v>Σ5.65 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'Graf_65&amp;85_1'!$D$40:$L$40</c:f>
              <c:numCache>
                <c:formatCode>0.0</c:formatCode>
                <c:ptCount val="9"/>
                <c:pt idx="0">
                  <c:v>2269.0729999999999</c:v>
                </c:pt>
                <c:pt idx="1">
                  <c:v>2354.5943986554162</c:v>
                </c:pt>
                <c:pt idx="2">
                  <c:v>2452.0413535493299</c:v>
                </c:pt>
                <c:pt idx="3">
                  <c:v>2539.6495833381632</c:v>
                </c:pt>
                <c:pt idx="4">
                  <c:v>2659.5993190381018</c:v>
                </c:pt>
                <c:pt idx="5">
                  <c:v>2742.2441263539827</c:v>
                </c:pt>
                <c:pt idx="6">
                  <c:v>2782.1982287611249</c:v>
                </c:pt>
                <c:pt idx="7">
                  <c:v>2734.2187912449572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'Graf_65&amp;85_1'!$C$45</c:f>
              <c:strCache>
                <c:ptCount val="1"/>
                <c:pt idx="0">
                  <c:v>Σ6.65 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'Graf_65&amp;85_1'!$D$45:$L$45</c:f>
              <c:numCache>
                <c:formatCode>0.0</c:formatCode>
                <c:ptCount val="9"/>
                <c:pt idx="0">
                  <c:v>2269.0729999999999</c:v>
                </c:pt>
                <c:pt idx="1">
                  <c:v>2360.2597008361836</c:v>
                </c:pt>
                <c:pt idx="2">
                  <c:v>2461.3255461315325</c:v>
                </c:pt>
                <c:pt idx="3">
                  <c:v>2552.3150165767615</c:v>
                </c:pt>
                <c:pt idx="4">
                  <c:v>2674.6697324016291</c:v>
                </c:pt>
                <c:pt idx="5">
                  <c:v>2759.2382595520839</c:v>
                </c:pt>
                <c:pt idx="6">
                  <c:v>2801.8945229505621</c:v>
                </c:pt>
                <c:pt idx="7">
                  <c:v>2760.4630230054781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297784"/>
        <c:axId val="227298568"/>
      </c:lineChart>
      <c:catAx>
        <c:axId val="22729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7298568"/>
        <c:crosses val="autoZero"/>
        <c:auto val="1"/>
        <c:lblAlgn val="ctr"/>
        <c:lblOffset val="100"/>
        <c:noMultiLvlLbl val="0"/>
      </c:catAx>
      <c:valAx>
        <c:axId val="227298568"/>
        <c:scaling>
          <c:orientation val="minMax"/>
          <c:max val="3200"/>
          <c:min val="2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7297784"/>
        <c:crosses val="autoZero"/>
        <c:crossBetween val="between"/>
        <c:majorUnit val="10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67296296296297"/>
          <c:y val="2.1558641975308643E-2"/>
          <c:w val="0.85769740740740741"/>
          <c:h val="0.9250283950617284"/>
        </c:manualLayout>
      </c:layout>
      <c:lineChart>
        <c:grouping val="standard"/>
        <c:varyColors val="0"/>
        <c:ser>
          <c:idx val="0"/>
          <c:order val="0"/>
          <c:tx>
            <c:strRef>
              <c:f>'Graf_65&amp;85_1'!$C$6</c:f>
              <c:strCache>
                <c:ptCount val="1"/>
                <c:pt idx="0">
                  <c:v>Σ-1.85+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'Graf_65&amp;85_1'!$D$6:$L$6</c:f>
              <c:numCache>
                <c:formatCode>0.0</c:formatCode>
                <c:ptCount val="9"/>
                <c:pt idx="0">
                  <c:v>303.19299999999998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'Graf_65&amp;85_1'!$C$11</c:f>
              <c:strCache>
                <c:ptCount val="1"/>
                <c:pt idx="0">
                  <c:v>Σ0.85+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'Graf_65&amp;85_1'!$D$11:$L$11</c:f>
              <c:numCache>
                <c:formatCode>0.0</c:formatCode>
                <c:ptCount val="9"/>
                <c:pt idx="0">
                  <c:v>303.19299999999998</c:v>
                </c:pt>
                <c:pt idx="1">
                  <c:v>351.80085017696246</c:v>
                </c:pt>
                <c:pt idx="2">
                  <c:v>380.05769491427191</c:v>
                </c:pt>
                <c:pt idx="3">
                  <c:v>355.7184516488287</c:v>
                </c:pt>
                <c:pt idx="4">
                  <c:v>379.5608087819848</c:v>
                </c:pt>
                <c:pt idx="5">
                  <c:v>391.72248829268221</c:v>
                </c:pt>
                <c:pt idx="6">
                  <c:v>415.30690028753713</c:v>
                </c:pt>
                <c:pt idx="7">
                  <c:v>430.68917867520327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'Graf_65&amp;85_1'!$C$16</c:f>
              <c:strCache>
                <c:ptCount val="1"/>
                <c:pt idx="0">
                  <c:v>Σ00.85+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'Graf_65&amp;85_1'!$D$16:$L$16</c:f>
              <c:numCache>
                <c:formatCode>0.0</c:formatCode>
                <c:ptCount val="9"/>
                <c:pt idx="0">
                  <c:v>303.19299999999998</c:v>
                </c:pt>
                <c:pt idx="1">
                  <c:v>359.4993642006018</c:v>
                </c:pt>
                <c:pt idx="2">
                  <c:v>408.9561671314633</c:v>
                </c:pt>
                <c:pt idx="3">
                  <c:v>403.38106798102467</c:v>
                </c:pt>
                <c:pt idx="4">
                  <c:v>453.88138935074238</c:v>
                </c:pt>
                <c:pt idx="5">
                  <c:v>498.29423017810262</c:v>
                </c:pt>
                <c:pt idx="6">
                  <c:v>561.38606908065071</c:v>
                </c:pt>
                <c:pt idx="7">
                  <c:v>617.25846882337896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'Graf_65&amp;85_1'!$C$21</c:f>
              <c:strCache>
                <c:ptCount val="1"/>
                <c:pt idx="0">
                  <c:v>Σ1.85+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'Graf_65&amp;85_1'!$D$21:$L$21</c:f>
              <c:numCache>
                <c:formatCode>0.0</c:formatCode>
                <c:ptCount val="9"/>
                <c:pt idx="0">
                  <c:v>303.19299999999998</c:v>
                </c:pt>
                <c:pt idx="1">
                  <c:v>359.64081845293998</c:v>
                </c:pt>
                <c:pt idx="2">
                  <c:v>409.2679908937759</c:v>
                </c:pt>
                <c:pt idx="3">
                  <c:v>404.2837494721856</c:v>
                </c:pt>
                <c:pt idx="4">
                  <c:v>455.86030422695819</c:v>
                </c:pt>
                <c:pt idx="5">
                  <c:v>501.54652955990082</c:v>
                </c:pt>
                <c:pt idx="6">
                  <c:v>565.09217583915847</c:v>
                </c:pt>
                <c:pt idx="7">
                  <c:v>619.74686665324577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'Graf_65&amp;85_1'!$C$26</c:f>
              <c:strCache>
                <c:ptCount val="1"/>
                <c:pt idx="0">
                  <c:v>Σ2.85+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'Graf_65&amp;85_1'!$D$26:$L$26</c:f>
              <c:numCache>
                <c:formatCode>0.0</c:formatCode>
                <c:ptCount val="9"/>
                <c:pt idx="0">
                  <c:v>303.19299999999998</c:v>
                </c:pt>
                <c:pt idx="1">
                  <c:v>359.68064862423432</c:v>
                </c:pt>
                <c:pt idx="2">
                  <c:v>409.76118152466319</c:v>
                </c:pt>
                <c:pt idx="3">
                  <c:v>405.59949521894163</c:v>
                </c:pt>
                <c:pt idx="4">
                  <c:v>457.99822565996504</c:v>
                </c:pt>
                <c:pt idx="5">
                  <c:v>504.47388938513666</c:v>
                </c:pt>
                <c:pt idx="6">
                  <c:v>568.81133055159228</c:v>
                </c:pt>
                <c:pt idx="7">
                  <c:v>624.24325515932014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'Graf_65&amp;85_1'!$C$31</c:f>
              <c:strCache>
                <c:ptCount val="1"/>
                <c:pt idx="0">
                  <c:v>Σ3.85+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'Graf_65&amp;85_1'!$D$31:$L$31</c:f>
              <c:numCache>
                <c:formatCode>0.0</c:formatCode>
                <c:ptCount val="9"/>
                <c:pt idx="0">
                  <c:v>303.19299999999998</c:v>
                </c:pt>
                <c:pt idx="1">
                  <c:v>353.72259157713899</c:v>
                </c:pt>
                <c:pt idx="2">
                  <c:v>385.34126450864289</c:v>
                </c:pt>
                <c:pt idx="3">
                  <c:v>367.93022414485182</c:v>
                </c:pt>
                <c:pt idx="4">
                  <c:v>391.27472461475412</c:v>
                </c:pt>
                <c:pt idx="5">
                  <c:v>404.1795732680693</c:v>
                </c:pt>
                <c:pt idx="6">
                  <c:v>428.7774902030128</c:v>
                </c:pt>
                <c:pt idx="7">
                  <c:v>441.42452444049519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'Graf_65&amp;85_1'!$C$36</c:f>
              <c:strCache>
                <c:ptCount val="1"/>
                <c:pt idx="0">
                  <c:v>Σ4.85+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'Graf_65&amp;85_1'!$D$36:$L$36</c:f>
              <c:numCache>
                <c:formatCode>0.0</c:formatCode>
                <c:ptCount val="9"/>
                <c:pt idx="0">
                  <c:v>303.19299999999998</c:v>
                </c:pt>
                <c:pt idx="1">
                  <c:v>353.76220650983601</c:v>
                </c:pt>
                <c:pt idx="2">
                  <c:v>385.81827913358802</c:v>
                </c:pt>
                <c:pt idx="3">
                  <c:v>369.14924143912378</c:v>
                </c:pt>
                <c:pt idx="4">
                  <c:v>393.14028047370454</c:v>
                </c:pt>
                <c:pt idx="5">
                  <c:v>406.57846634937505</c:v>
                </c:pt>
                <c:pt idx="6">
                  <c:v>431.64234990973625</c:v>
                </c:pt>
                <c:pt idx="7">
                  <c:v>444.68451692519784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'Graf_65&amp;85_1'!$C$41</c:f>
              <c:strCache>
                <c:ptCount val="1"/>
                <c:pt idx="0">
                  <c:v>Σ5.85+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'Graf_65&amp;85_1'!$D$41:$L$41</c:f>
              <c:numCache>
                <c:formatCode>0.0</c:formatCode>
                <c:ptCount val="9"/>
                <c:pt idx="0">
                  <c:v>303.19299999999998</c:v>
                </c:pt>
                <c:pt idx="1">
                  <c:v>353.61870610703227</c:v>
                </c:pt>
                <c:pt idx="2">
                  <c:v>384.75502641404211</c:v>
                </c:pt>
                <c:pt idx="3">
                  <c:v>365.70945145280007</c:v>
                </c:pt>
                <c:pt idx="4">
                  <c:v>390.96084755818583</c:v>
                </c:pt>
                <c:pt idx="5">
                  <c:v>404.25042184163505</c:v>
                </c:pt>
                <c:pt idx="6">
                  <c:v>428.84685499712117</c:v>
                </c:pt>
                <c:pt idx="7">
                  <c:v>441.45026884624917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'Graf_65&amp;85_1'!$C$46</c:f>
              <c:strCache>
                <c:ptCount val="1"/>
                <c:pt idx="0">
                  <c:v>Σ6.85+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'Graf_65&amp;85_1'!$D$46:$L$46</c:f>
              <c:numCache>
                <c:formatCode>0.0</c:formatCode>
                <c:ptCount val="9"/>
                <c:pt idx="0">
                  <c:v>303.19299999999998</c:v>
                </c:pt>
                <c:pt idx="1">
                  <c:v>353.65831611526664</c:v>
                </c:pt>
                <c:pt idx="2">
                  <c:v>385.23177813476673</c:v>
                </c:pt>
                <c:pt idx="3">
                  <c:v>366.92340218073787</c:v>
                </c:pt>
                <c:pt idx="4">
                  <c:v>392.82547555468324</c:v>
                </c:pt>
                <c:pt idx="5">
                  <c:v>406.64887249009735</c:v>
                </c:pt>
                <c:pt idx="6">
                  <c:v>431.71167574760341</c:v>
                </c:pt>
                <c:pt idx="7">
                  <c:v>444.70835872456104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96584"/>
        <c:axId val="228497368"/>
      </c:lineChart>
      <c:catAx>
        <c:axId val="22849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497368"/>
        <c:crosses val="autoZero"/>
        <c:auto val="1"/>
        <c:lblAlgn val="ctr"/>
        <c:lblOffset val="100"/>
        <c:noMultiLvlLbl val="0"/>
      </c:catAx>
      <c:valAx>
        <c:axId val="228497368"/>
        <c:scaling>
          <c:orientation val="minMax"/>
          <c:max val="650"/>
          <c:min val="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496584"/>
        <c:crosses val="autoZero"/>
        <c:crossBetween val="between"/>
        <c:majorUnit val="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'Graf_65&amp;85_1'!$C$7</c:f>
              <c:strCache>
                <c:ptCount val="1"/>
                <c:pt idx="0">
                  <c:v>Σ-1.85+/65+*100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'Graf_65&amp;85_1'!$D$7:$L$7</c:f>
              <c:numCache>
                <c:formatCode>0.0</c:formatCode>
                <c:ptCount val="9"/>
                <c:pt idx="0">
                  <c:v>13.361976454701987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'Graf_65&amp;85_1'!$C$12</c:f>
              <c:strCache>
                <c:ptCount val="1"/>
                <c:pt idx="0">
                  <c:v>Σ0.85+/65+*100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'Graf_65&amp;85_1'!$D$12:$L$12</c:f>
              <c:numCache>
                <c:formatCode>0.0</c:formatCode>
                <c:ptCount val="9"/>
                <c:pt idx="0">
                  <c:v>13.361976454701987</c:v>
                </c:pt>
                <c:pt idx="1">
                  <c:v>14.97117612953579</c:v>
                </c:pt>
                <c:pt idx="2">
                  <c:v>15.552940265890385</c:v>
                </c:pt>
                <c:pt idx="3">
                  <c:v>14.047198413996872</c:v>
                </c:pt>
                <c:pt idx="4">
                  <c:v>14.229129286658404</c:v>
                </c:pt>
                <c:pt idx="5">
                  <c:v>14.119845566964864</c:v>
                </c:pt>
                <c:pt idx="6">
                  <c:v>14.605372878550744</c:v>
                </c:pt>
                <c:pt idx="7">
                  <c:v>15.231966037457239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'Graf_65&amp;85_1'!$C$17</c:f>
              <c:strCache>
                <c:ptCount val="1"/>
                <c:pt idx="0">
                  <c:v>Σ00.85+/65+*100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'Graf_65&amp;85_1'!$D$17:$L$17</c:f>
              <c:numCache>
                <c:formatCode>0.0</c:formatCode>
                <c:ptCount val="9"/>
                <c:pt idx="0">
                  <c:v>13.361976454701987</c:v>
                </c:pt>
                <c:pt idx="1">
                  <c:v>15.214754630531456</c:v>
                </c:pt>
                <c:pt idx="2">
                  <c:v>16.4063807827036</c:v>
                </c:pt>
                <c:pt idx="3">
                  <c:v>15.370516264011888</c:v>
                </c:pt>
                <c:pt idx="4">
                  <c:v>16.139336492906672</c:v>
                </c:pt>
                <c:pt idx="5">
                  <c:v>16.717971423456749</c:v>
                </c:pt>
                <c:pt idx="6">
                  <c:v>17.999636941166667</c:v>
                </c:pt>
                <c:pt idx="7">
                  <c:v>19.46204368605181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'Graf_65&amp;85_1'!$C$22</c:f>
              <c:strCache>
                <c:ptCount val="1"/>
                <c:pt idx="0">
                  <c:v>Σ1.85+/65+*100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'Graf_65&amp;85_1'!$D$22:$L$22</c:f>
              <c:numCache>
                <c:formatCode>0.0</c:formatCode>
                <c:ptCount val="9"/>
                <c:pt idx="0">
                  <c:v>13.361976454701987</c:v>
                </c:pt>
                <c:pt idx="1">
                  <c:v>15.201147162687553</c:v>
                </c:pt>
                <c:pt idx="2">
                  <c:v>16.38436044955651</c:v>
                </c:pt>
                <c:pt idx="3">
                  <c:v>15.374406658479172</c:v>
                </c:pt>
                <c:pt idx="4">
                  <c:v>16.206092484697976</c:v>
                </c:pt>
                <c:pt idx="5">
                  <c:v>16.86914794923711</c:v>
                </c:pt>
                <c:pt idx="6">
                  <c:v>18.217584213397615</c:v>
                </c:pt>
                <c:pt idx="7">
                  <c:v>19.676011851767214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'Graf_65&amp;85_1'!$C$27</c:f>
              <c:strCache>
                <c:ptCount val="1"/>
                <c:pt idx="0">
                  <c:v>Σ2.85+/65+*100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'Graf_65&amp;85_1'!$D$27:$L$27</c:f>
              <c:numCache>
                <c:formatCode>0.0</c:formatCode>
                <c:ptCount val="9"/>
                <c:pt idx="0">
                  <c:v>13.361976454701987</c:v>
                </c:pt>
                <c:pt idx="1">
                  <c:v>15.166485490096974</c:v>
                </c:pt>
                <c:pt idx="2">
                  <c:v>16.342824701290844</c:v>
                </c:pt>
                <c:pt idx="3">
                  <c:v>15.348666527805893</c:v>
                </c:pt>
                <c:pt idx="4">
                  <c:v>16.19136526769195</c:v>
                </c:pt>
                <c:pt idx="5">
                  <c:v>16.86449391853029</c:v>
                </c:pt>
                <c:pt idx="6">
                  <c:v>18.21134940283709</c:v>
                </c:pt>
                <c:pt idx="7">
                  <c:v>19.638251293848608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'Graf_65&amp;85_1'!$C$32</c:f>
              <c:strCache>
                <c:ptCount val="1"/>
                <c:pt idx="0">
                  <c:v>Σ3.85+/65+*100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'Graf_65&amp;85_1'!$D$32:$L$32</c:f>
              <c:numCache>
                <c:formatCode>0.0</c:formatCode>
                <c:ptCount val="9"/>
                <c:pt idx="0">
                  <c:v>13.361976454701987</c:v>
                </c:pt>
                <c:pt idx="1">
                  <c:v>15.027060706097078</c:v>
                </c:pt>
                <c:pt idx="2">
                  <c:v>15.724277267928967</c:v>
                </c:pt>
                <c:pt idx="3">
                  <c:v>14.495468029275704</c:v>
                </c:pt>
                <c:pt idx="4">
                  <c:v>14.741154716683406</c:v>
                </c:pt>
                <c:pt idx="5">
                  <c:v>14.780520756747343</c:v>
                </c:pt>
                <c:pt idx="6">
                  <c:v>15.470309963518895</c:v>
                </c:pt>
                <c:pt idx="7">
                  <c:v>16.220989433501288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'Graf_65&amp;85_1'!$C$37</c:f>
              <c:strCache>
                <c:ptCount val="1"/>
                <c:pt idx="0">
                  <c:v>Σ4.85+/65+*100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'Graf_65&amp;85_1'!$D$37:$L$37</c:f>
              <c:numCache>
                <c:formatCode>0.0</c:formatCode>
                <c:ptCount val="9"/>
                <c:pt idx="0">
                  <c:v>13.361976454701987</c:v>
                </c:pt>
                <c:pt idx="1">
                  <c:v>14.99266503332915</c:v>
                </c:pt>
                <c:pt idx="2">
                  <c:v>15.684344059555002</c:v>
                </c:pt>
                <c:pt idx="3">
                  <c:v>14.471319111010542</c:v>
                </c:pt>
                <c:pt idx="4">
                  <c:v>14.727915313642418</c:v>
                </c:pt>
                <c:pt idx="5">
                  <c:v>14.776554819761397</c:v>
                </c:pt>
                <c:pt idx="6">
                  <c:v>15.464023664186314</c:v>
                </c:pt>
                <c:pt idx="7">
                  <c:v>16.185253088466151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'Graf_65&amp;85_1'!$C$42</c:f>
              <c:strCache>
                <c:ptCount val="1"/>
                <c:pt idx="0">
                  <c:v>Σ5.85+/65+*100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'Graf_65&amp;85_1'!$D$42:$L$42</c:f>
              <c:numCache>
                <c:formatCode>0.0</c:formatCode>
                <c:ptCount val="9"/>
                <c:pt idx="0">
                  <c:v>13.361976454701987</c:v>
                </c:pt>
                <c:pt idx="1">
                  <c:v>15.018242900304406</c:v>
                </c:pt>
                <c:pt idx="2">
                  <c:v>15.691212787137916</c:v>
                </c:pt>
                <c:pt idx="3">
                  <c:v>14.399996513381373</c:v>
                </c:pt>
                <c:pt idx="4">
                  <c:v>14.699990512089046</c:v>
                </c:pt>
                <c:pt idx="5">
                  <c:v>14.741591310439453</c:v>
                </c:pt>
                <c:pt idx="6">
                  <c:v>15.413957588064488</c:v>
                </c:pt>
                <c:pt idx="7">
                  <c:v>16.145389325089305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'Graf_65&amp;85_1'!$C$47</c:f>
              <c:strCache>
                <c:ptCount val="1"/>
                <c:pt idx="0">
                  <c:v>Σ6.85+/65+*100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'Graf_65&amp;85_1'!$D$3:$L$3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'Graf_65&amp;85_1'!$D$47:$L$47</c:f>
              <c:numCache>
                <c:formatCode>0.0</c:formatCode>
                <c:ptCount val="9"/>
                <c:pt idx="0">
                  <c:v>13.361976454701987</c:v>
                </c:pt>
                <c:pt idx="1">
                  <c:v>14.98387300304174</c:v>
                </c:pt>
                <c:pt idx="2">
                  <c:v>15.65139478360495</c:v>
                </c:pt>
                <c:pt idx="3">
                  <c:v>14.376101687983098</c:v>
                </c:pt>
                <c:pt idx="4">
                  <c:v>14.686877815077336</c:v>
                </c:pt>
                <c:pt idx="5">
                  <c:v>14.737722307319338</c:v>
                </c:pt>
                <c:pt idx="6">
                  <c:v>15.407848946897019</c:v>
                </c:pt>
                <c:pt idx="7">
                  <c:v>16.109919061345764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98152"/>
        <c:axId val="228498544"/>
      </c:lineChart>
      <c:catAx>
        <c:axId val="22849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498544"/>
        <c:crosses val="autoZero"/>
        <c:auto val="1"/>
        <c:lblAlgn val="ctr"/>
        <c:lblOffset val="100"/>
        <c:noMultiLvlLbl val="0"/>
      </c:catAx>
      <c:valAx>
        <c:axId val="228498544"/>
        <c:scaling>
          <c:orientation val="minMax"/>
          <c:max val="20"/>
          <c:min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%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498152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1'!$C$5</c:f>
              <c:strCache>
                <c:ptCount val="1"/>
                <c:pt idx="0">
                  <c:v>Σ-1.Μέση Ηλικία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1'!$D$5:$L$5</c:f>
              <c:numCache>
                <c:formatCode>0.0</c:formatCode>
                <c:ptCount val="9"/>
                <c:pt idx="0">
                  <c:v>43.452502381189603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1'!$C$13</c:f>
              <c:strCache>
                <c:ptCount val="1"/>
                <c:pt idx="0">
                  <c:v>Σ0.Μέση Ηλικία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1'!$D$13:$L$13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44.626636603940248</c:v>
                </c:pt>
                <c:pt idx="2">
                  <c:v>45.78399104408534</c:v>
                </c:pt>
                <c:pt idx="3">
                  <c:v>46.888223183992118</c:v>
                </c:pt>
                <c:pt idx="4">
                  <c:v>47.910277611028306</c:v>
                </c:pt>
                <c:pt idx="5">
                  <c:v>48.779019254607718</c:v>
                </c:pt>
                <c:pt idx="6">
                  <c:v>49.485568224554207</c:v>
                </c:pt>
                <c:pt idx="7">
                  <c:v>50.071766947988067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1'!$C$21</c:f>
              <c:strCache>
                <c:ptCount val="1"/>
                <c:pt idx="0">
                  <c:v>Σ00.Μέση Ηλικία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1'!$L$21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3"/>
          <c:order val="3"/>
          <c:tx>
            <c:strRef>
              <c:f>'Graf_δομικοι 1'!$C$29</c:f>
              <c:strCache>
                <c:ptCount val="1"/>
                <c:pt idx="0">
                  <c:v>Σ1.Μέση Ηλικία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1'!$D$29:$L$29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44.584196261464903</c:v>
                </c:pt>
                <c:pt idx="2">
                  <c:v>45.822777540285308</c:v>
                </c:pt>
                <c:pt idx="3">
                  <c:v>46.795480036496649</c:v>
                </c:pt>
                <c:pt idx="4">
                  <c:v>47.518674614073795</c:v>
                </c:pt>
                <c:pt idx="5">
                  <c:v>48.103096362285633</c:v>
                </c:pt>
                <c:pt idx="6">
                  <c:v>48.571520287190161</c:v>
                </c:pt>
                <c:pt idx="7">
                  <c:v>48.987662960676289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1'!$C$37</c:f>
              <c:strCache>
                <c:ptCount val="1"/>
                <c:pt idx="0">
                  <c:v>Σ2.Μέση Ηλικία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1'!$D$37:$L$37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44.51315286547738</c:v>
                </c:pt>
                <c:pt idx="2">
                  <c:v>45.630147037518789</c:v>
                </c:pt>
                <c:pt idx="3">
                  <c:v>46.453300356044451</c:v>
                </c:pt>
                <c:pt idx="4">
                  <c:v>47.027373000998239</c:v>
                </c:pt>
                <c:pt idx="5">
                  <c:v>47.475954727290443</c:v>
                </c:pt>
                <c:pt idx="6">
                  <c:v>47.824364068039955</c:v>
                </c:pt>
                <c:pt idx="7">
                  <c:v>48.139183281963128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1'!$C$45</c:f>
              <c:strCache>
                <c:ptCount val="1"/>
                <c:pt idx="0">
                  <c:v>Σ3.Μέση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1'!$D$45:$L$45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44.68735376293229</c:v>
                </c:pt>
                <c:pt idx="2">
                  <c:v>45.969627353443137</c:v>
                </c:pt>
                <c:pt idx="3">
                  <c:v>47.043733098676825</c:v>
                </c:pt>
                <c:pt idx="4">
                  <c:v>47.919325734752675</c:v>
                </c:pt>
                <c:pt idx="5">
                  <c:v>48.545899511643583</c:v>
                </c:pt>
                <c:pt idx="6">
                  <c:v>48.943179133175434</c:v>
                </c:pt>
                <c:pt idx="7">
                  <c:v>49.181003676529187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1'!$C$53</c:f>
              <c:strCache>
                <c:ptCount val="1"/>
                <c:pt idx="0">
                  <c:v>Σ4.Μέση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1'!$D$53:$L$53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44.615421265647306</c:v>
                </c:pt>
                <c:pt idx="2">
                  <c:v>45.787985743637257</c:v>
                </c:pt>
                <c:pt idx="3">
                  <c:v>46.717792926880485</c:v>
                </c:pt>
                <c:pt idx="4">
                  <c:v>47.428172456721057</c:v>
                </c:pt>
                <c:pt idx="5">
                  <c:v>47.902075215557481</c:v>
                </c:pt>
                <c:pt idx="6">
                  <c:v>48.169474885374491</c:v>
                </c:pt>
                <c:pt idx="7">
                  <c:v>48.297573510534242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1'!$C$61</c:f>
              <c:strCache>
                <c:ptCount val="1"/>
                <c:pt idx="0">
                  <c:v>Σ5.Μέση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1'!$D$61:$L$61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44.76452568431543</c:v>
                </c:pt>
                <c:pt idx="2">
                  <c:v>46.10733351040183</c:v>
                </c:pt>
                <c:pt idx="3">
                  <c:v>47.298823726999927</c:v>
                </c:pt>
                <c:pt idx="4">
                  <c:v>47.922823581761833</c:v>
                </c:pt>
                <c:pt idx="5">
                  <c:v>48.062099170611596</c:v>
                </c:pt>
                <c:pt idx="6">
                  <c:v>48.161465586041771</c:v>
                </c:pt>
                <c:pt idx="7">
                  <c:v>48.226858823091781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1'!$C$69</c:f>
              <c:strCache>
                <c:ptCount val="1"/>
                <c:pt idx="0">
                  <c:v>Σ6.Μέση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1'!$D$69:$L$69</c:f>
              <c:numCache>
                <c:formatCode>0.0</c:formatCode>
                <c:ptCount val="9"/>
                <c:pt idx="0">
                  <c:v>43.452502381189603</c:v>
                </c:pt>
                <c:pt idx="1">
                  <c:v>44.698068282541492</c:v>
                </c:pt>
                <c:pt idx="2">
                  <c:v>45.931999582498584</c:v>
                </c:pt>
                <c:pt idx="3">
                  <c:v>46.982304576289799</c:v>
                </c:pt>
                <c:pt idx="4">
                  <c:v>47.390528170998557</c:v>
                </c:pt>
                <c:pt idx="5">
                  <c:v>47.321883762599995</c:v>
                </c:pt>
                <c:pt idx="6">
                  <c:v>47.247662364838654</c:v>
                </c:pt>
                <c:pt idx="7">
                  <c:v>47.174042575587137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01680"/>
        <c:axId val="228499328"/>
      </c:lineChart>
      <c:catAx>
        <c:axId val="22850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499328"/>
        <c:crosses val="autoZero"/>
        <c:auto val="1"/>
        <c:lblAlgn val="ctr"/>
        <c:lblOffset val="100"/>
        <c:noMultiLvlLbl val="0"/>
      </c:catAx>
      <c:valAx>
        <c:axId val="228499328"/>
        <c:scaling>
          <c:orientation val="minMax"/>
          <c:max val="55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έτη</a:t>
                </a:r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50168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1'!$C$6</c:f>
              <c:strCache>
                <c:ptCount val="1"/>
                <c:pt idx="0">
                  <c:v>Σ-1.Διάμμεσος Ηλικία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1'!$D$6:$L$6</c:f>
              <c:numCache>
                <c:formatCode>0.0</c:formatCode>
                <c:ptCount val="9"/>
                <c:pt idx="0">
                  <c:v>43.448237852111603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1'!$C$14</c:f>
              <c:strCache>
                <c:ptCount val="1"/>
                <c:pt idx="0">
                  <c:v>Σ0.Διάμμεσος Ηλικία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1'!$D$14:$L$14</c:f>
              <c:numCache>
                <c:formatCode>0.0</c:formatCode>
                <c:ptCount val="9"/>
                <c:pt idx="0">
                  <c:v>43.948</c:v>
                </c:pt>
                <c:pt idx="1">
                  <c:v>45.79379426477653</c:v>
                </c:pt>
                <c:pt idx="2">
                  <c:v>47.666625009647369</c:v>
                </c:pt>
                <c:pt idx="3">
                  <c:v>49.530548092074561</c:v>
                </c:pt>
                <c:pt idx="4">
                  <c:v>51.124129089757105</c:v>
                </c:pt>
                <c:pt idx="5">
                  <c:v>51.946276125541708</c:v>
                </c:pt>
                <c:pt idx="6">
                  <c:v>52.583542490443108</c:v>
                </c:pt>
                <c:pt idx="7">
                  <c:v>52.826332211503896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1'!$C$22</c:f>
              <c:strCache>
                <c:ptCount val="1"/>
                <c:pt idx="0">
                  <c:v>Σ00.Διάμμεσος Ηλικία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1'!$D$22:$L$22</c:f>
              <c:numCache>
                <c:formatCode>0.0</c:formatCode>
                <c:ptCount val="9"/>
                <c:pt idx="0">
                  <c:v>43.948</c:v>
                </c:pt>
                <c:pt idx="1">
                  <c:v>45.875274683537533</c:v>
                </c:pt>
                <c:pt idx="2">
                  <c:v>47.907272853002738</c:v>
                </c:pt>
                <c:pt idx="3">
                  <c:v>49.83451239136788</c:v>
                </c:pt>
                <c:pt idx="4">
                  <c:v>51.444568023785301</c:v>
                </c:pt>
                <c:pt idx="5">
                  <c:v>52.264193513322809</c:v>
                </c:pt>
                <c:pt idx="6">
                  <c:v>52.924383608884291</c:v>
                </c:pt>
                <c:pt idx="7">
                  <c:v>53.229949852505186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1'!$C$30</c:f>
              <c:strCache>
                <c:ptCount val="1"/>
                <c:pt idx="0">
                  <c:v>Σ1.Διάμμεσος Ηλικία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1'!$D$30:$L$30</c:f>
              <c:numCache>
                <c:formatCode>0.0</c:formatCode>
                <c:ptCount val="9"/>
                <c:pt idx="0">
                  <c:v>43.948</c:v>
                </c:pt>
                <c:pt idx="1">
                  <c:v>45.662798043126195</c:v>
                </c:pt>
                <c:pt idx="2">
                  <c:v>47.529866542894332</c:v>
                </c:pt>
                <c:pt idx="3">
                  <c:v>49.199373665216406</c:v>
                </c:pt>
                <c:pt idx="4">
                  <c:v>50.358210959957191</c:v>
                </c:pt>
                <c:pt idx="5">
                  <c:v>50.73621859402175</c:v>
                </c:pt>
                <c:pt idx="6">
                  <c:v>50.928058413643505</c:v>
                </c:pt>
                <c:pt idx="7">
                  <c:v>50.994786362706158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1'!$C$38</c:f>
              <c:strCache>
                <c:ptCount val="1"/>
                <c:pt idx="0">
                  <c:v>Σ2.Διάμμεσος Ηλικία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1'!$D$38:$L$38</c:f>
              <c:numCache>
                <c:formatCode>0.0</c:formatCode>
                <c:ptCount val="9"/>
                <c:pt idx="0">
                  <c:v>43.948</c:v>
                </c:pt>
                <c:pt idx="1">
                  <c:v>45.548332778343344</c:v>
                </c:pt>
                <c:pt idx="2">
                  <c:v>47.231764000249861</c:v>
                </c:pt>
                <c:pt idx="3">
                  <c:v>48.680368810231421</c:v>
                </c:pt>
                <c:pt idx="4">
                  <c:v>49.470265272206056</c:v>
                </c:pt>
                <c:pt idx="5">
                  <c:v>49.631366271608648</c:v>
                </c:pt>
                <c:pt idx="6">
                  <c:v>49.635851068724953</c:v>
                </c:pt>
                <c:pt idx="7">
                  <c:v>49.653660708693231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1'!$C$46</c:f>
              <c:strCache>
                <c:ptCount val="1"/>
                <c:pt idx="0">
                  <c:v>Σ3.Διάμμεσος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1'!$D$46:$L$46</c:f>
              <c:numCache>
                <c:formatCode>0.0</c:formatCode>
                <c:ptCount val="9"/>
                <c:pt idx="0">
                  <c:v>43.948</c:v>
                </c:pt>
                <c:pt idx="1">
                  <c:v>45.816513202345106</c:v>
                </c:pt>
                <c:pt idx="2">
                  <c:v>47.792738652570726</c:v>
                </c:pt>
                <c:pt idx="3">
                  <c:v>49.574563092543571</c:v>
                </c:pt>
                <c:pt idx="4">
                  <c:v>50.981928836942743</c:v>
                </c:pt>
                <c:pt idx="5">
                  <c:v>51.378212591968087</c:v>
                </c:pt>
                <c:pt idx="6">
                  <c:v>51.409454296524601</c:v>
                </c:pt>
                <c:pt idx="7">
                  <c:v>51.156759246424414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1'!$C$54</c:f>
              <c:strCache>
                <c:ptCount val="1"/>
                <c:pt idx="0">
                  <c:v>Σ4.Διάμμεσος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1'!$D$54:$L$54</c:f>
              <c:numCache>
                <c:formatCode>0.0</c:formatCode>
                <c:ptCount val="9"/>
                <c:pt idx="0">
                  <c:v>43.948</c:v>
                </c:pt>
                <c:pt idx="1">
                  <c:v>45.701307417956436</c:v>
                </c:pt>
                <c:pt idx="2">
                  <c:v>47.499548818224646</c:v>
                </c:pt>
                <c:pt idx="3">
                  <c:v>49.069027537071364</c:v>
                </c:pt>
                <c:pt idx="4">
                  <c:v>50.109319967086421</c:v>
                </c:pt>
                <c:pt idx="5">
                  <c:v>50.232738609889168</c:v>
                </c:pt>
                <c:pt idx="6">
                  <c:v>50.058932834519588</c:v>
                </c:pt>
                <c:pt idx="7">
                  <c:v>49.777371870454154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1'!$C$62</c:f>
              <c:strCache>
                <c:ptCount val="1"/>
                <c:pt idx="0">
                  <c:v>Σ5.Διάμμεσος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1'!$D$62:$L$62</c:f>
              <c:numCache>
                <c:formatCode>0.0</c:formatCode>
                <c:ptCount val="9"/>
                <c:pt idx="0">
                  <c:v>43.948</c:v>
                </c:pt>
                <c:pt idx="1">
                  <c:v>45.878619299069086</c:v>
                </c:pt>
                <c:pt idx="2">
                  <c:v>47.906356943394989</c:v>
                </c:pt>
                <c:pt idx="3">
                  <c:v>49.780042779921502</c:v>
                </c:pt>
                <c:pt idx="4">
                  <c:v>51.045269470268771</c:v>
                </c:pt>
                <c:pt idx="5">
                  <c:v>51.012004958450113</c:v>
                </c:pt>
                <c:pt idx="6">
                  <c:v>50.712357461656737</c:v>
                </c:pt>
                <c:pt idx="7">
                  <c:v>50.263707328721154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1'!$C$70</c:f>
              <c:strCache>
                <c:ptCount val="1"/>
                <c:pt idx="0">
                  <c:v>Σ6.Διάμμεσος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1'!$D$70:$L$70</c:f>
              <c:numCache>
                <c:formatCode>0.0</c:formatCode>
                <c:ptCount val="9"/>
                <c:pt idx="0">
                  <c:v>43.948</c:v>
                </c:pt>
                <c:pt idx="1">
                  <c:v>45.767986594707132</c:v>
                </c:pt>
                <c:pt idx="2">
                  <c:v>47.61971342629014</c:v>
                </c:pt>
                <c:pt idx="3">
                  <c:v>49.290905723618103</c:v>
                </c:pt>
                <c:pt idx="4">
                  <c:v>50.142508950933859</c:v>
                </c:pt>
                <c:pt idx="5">
                  <c:v>49.765597963854454</c:v>
                </c:pt>
                <c:pt idx="6">
                  <c:v>49.204804406462394</c:v>
                </c:pt>
                <c:pt idx="7">
                  <c:v>48.711343385135336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96976"/>
        <c:axId val="228502464"/>
      </c:lineChart>
      <c:catAx>
        <c:axId val="22849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502464"/>
        <c:crosses val="autoZero"/>
        <c:auto val="1"/>
        <c:lblAlgn val="ctr"/>
        <c:lblOffset val="100"/>
        <c:noMultiLvlLbl val="0"/>
      </c:catAx>
      <c:valAx>
        <c:axId val="228502464"/>
        <c:scaling>
          <c:orientation val="minMax"/>
          <c:max val="55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έτη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49697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1'!$C$7</c:f>
              <c:strCache>
                <c:ptCount val="1"/>
                <c:pt idx="0">
                  <c:v>Σ-1.Δείκτης Εξάρτησης 1 (00-14+65 et +)/(15-64)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1'!$D$7:$L$7</c:f>
              <c:numCache>
                <c:formatCode>0.0</c:formatCode>
                <c:ptCount val="9"/>
                <c:pt idx="0">
                  <c:v>54.870577448924401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1'!$C$15</c:f>
              <c:strCache>
                <c:ptCount val="1"/>
                <c:pt idx="0">
                  <c:v>Σ0.Δείκτης Εξάρτησης 1 (00-14+65 et +)/(15-64)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1'!$D$15:$L$15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55.915469673090243</c:v>
                </c:pt>
                <c:pt idx="2">
                  <c:v>56.521347710012527</c:v>
                </c:pt>
                <c:pt idx="3">
                  <c:v>58.031762723279016</c:v>
                </c:pt>
                <c:pt idx="4">
                  <c:v>62.805442294801686</c:v>
                </c:pt>
                <c:pt idx="5">
                  <c:v>68.854016474322592</c:v>
                </c:pt>
                <c:pt idx="6">
                  <c:v>75.563825421491245</c:v>
                </c:pt>
                <c:pt idx="7">
                  <c:v>80.451423525964898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1'!$C$23</c:f>
              <c:strCache>
                <c:ptCount val="1"/>
                <c:pt idx="0">
                  <c:v>Σ00.Δείκτης Εξάρτησης 1 (00-14+65 et +)/(15-64)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1'!$D$23:$L$23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55.90397418129173</c:v>
                </c:pt>
                <c:pt idx="2">
                  <c:v>56.85353979529615</c:v>
                </c:pt>
                <c:pt idx="3">
                  <c:v>59.41669493289713</c:v>
                </c:pt>
                <c:pt idx="4">
                  <c:v>66.619916492904125</c:v>
                </c:pt>
                <c:pt idx="5">
                  <c:v>75.707193950941416</c:v>
                </c:pt>
                <c:pt idx="6">
                  <c:v>84.83436444852903</c:v>
                </c:pt>
                <c:pt idx="7">
                  <c:v>90.512923391590988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1'!$C$31</c:f>
              <c:strCache>
                <c:ptCount val="1"/>
                <c:pt idx="0">
                  <c:v>Σ1.Δείκτης Εξάρτησης 1 (00-14+65 et +)/(15-64)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1'!$D$31:$L$31</c:f>
              <c:numCache>
                <c:formatCode>0.0</c:formatCode>
                <c:ptCount val="9"/>
                <c:pt idx="0">
                  <c:v>54.870577448924401</c:v>
                </c:pt>
                <c:pt idx="1">
                  <c:v>56.009874780085035</c:v>
                </c:pt>
                <c:pt idx="2">
                  <c:v>57.069389494608792</c:v>
                </c:pt>
                <c:pt idx="3">
                  <c:v>59.399543944704483</c:v>
                </c:pt>
                <c:pt idx="4">
                  <c:v>66.078302614280531</c:v>
                </c:pt>
                <c:pt idx="5">
                  <c:v>74.196466041376198</c:v>
                </c:pt>
                <c:pt idx="6">
                  <c:v>81.759702141057829</c:v>
                </c:pt>
                <c:pt idx="7">
                  <c:v>85.653099710482323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1'!$C$39</c:f>
              <c:strCache>
                <c:ptCount val="1"/>
                <c:pt idx="0">
                  <c:v>Σ2.Δείκτης Εξάρτησης 1 (00-14+65 et +)/(15-64)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1'!$D$39:$L$39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55.836841871822386</c:v>
                </c:pt>
                <c:pt idx="2">
                  <c:v>56.800722732377309</c:v>
                </c:pt>
                <c:pt idx="3">
                  <c:v>59.09816088574479</c:v>
                </c:pt>
                <c:pt idx="4">
                  <c:v>65.557250797222864</c:v>
                </c:pt>
                <c:pt idx="5">
                  <c:v>73.050870171690335</c:v>
                </c:pt>
                <c:pt idx="6">
                  <c:v>79.482681586099915</c:v>
                </c:pt>
                <c:pt idx="7">
                  <c:v>82.214203225841814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1'!$C$47</c:f>
              <c:strCache>
                <c:ptCount val="1"/>
                <c:pt idx="0">
                  <c:v>Σ3.Δείκτης Εξάρτησης 1 (00-14+65 et +)/(15-64)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1'!$D$47:$L$47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55.991080630232169</c:v>
                </c:pt>
                <c:pt idx="2">
                  <c:v>56.610743253202159</c:v>
                </c:pt>
                <c:pt idx="3">
                  <c:v>58.000003076324624</c:v>
                </c:pt>
                <c:pt idx="4">
                  <c:v>63.563726275431563</c:v>
                </c:pt>
                <c:pt idx="5">
                  <c:v>70.342301381897528</c:v>
                </c:pt>
                <c:pt idx="6">
                  <c:v>77.106961587646936</c:v>
                </c:pt>
                <c:pt idx="7">
                  <c:v>80.832564612511376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1'!$C$55</c:f>
              <c:strCache>
                <c:ptCount val="1"/>
                <c:pt idx="0">
                  <c:v>Σ4.Δείκτης Εξάρτησης 1 (00-14+65 et +)/(15-64)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1'!$D$55:$L$55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55.815216130072173</c:v>
                </c:pt>
                <c:pt idx="2">
                  <c:v>56.28087712668448</c:v>
                </c:pt>
                <c:pt idx="3">
                  <c:v>57.58452650605458</c:v>
                </c:pt>
                <c:pt idx="4">
                  <c:v>62.908968411666201</c:v>
                </c:pt>
                <c:pt idx="5">
                  <c:v>69.145193006275349</c:v>
                </c:pt>
                <c:pt idx="6">
                  <c:v>74.805147758753293</c:v>
                </c:pt>
                <c:pt idx="7">
                  <c:v>77.259688715211254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1'!$C$63</c:f>
              <c:strCache>
                <c:ptCount val="1"/>
                <c:pt idx="0">
                  <c:v>Σ5.Δείκτης Εξάρτησης 1 (00-14+65 et +)/(15-64)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1'!$D$63:$L$63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55.697054074588749</c:v>
                </c:pt>
                <c:pt idx="2">
                  <c:v>56.040101637866343</c:v>
                </c:pt>
                <c:pt idx="3">
                  <c:v>56.895646260490885</c:v>
                </c:pt>
                <c:pt idx="4">
                  <c:v>63.782000989313467</c:v>
                </c:pt>
                <c:pt idx="5">
                  <c:v>72.936716017419883</c:v>
                </c:pt>
                <c:pt idx="6">
                  <c:v>82.34197883226723</c:v>
                </c:pt>
                <c:pt idx="7">
                  <c:v>85.365215646649844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1'!$C$71</c:f>
              <c:strCache>
                <c:ptCount val="1"/>
                <c:pt idx="0">
                  <c:v>Σ6.Δείκτης Εξάρτησης 1 (00-14+65 et +)/(15-64)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1'!$D$71:$L$71</c:f>
              <c:numCache>
                <c:formatCode>0.0</c:formatCode>
                <c:ptCount val="9"/>
                <c:pt idx="0">
                  <c:v>54.870577448924401</c:v>
                </c:pt>
                <c:pt idx="1">
                  <c:v>55.501099588337333</c:v>
                </c:pt>
                <c:pt idx="2">
                  <c:v>55.68559660315141</c:v>
                </c:pt>
                <c:pt idx="3">
                  <c:v>56.440009963796044</c:v>
                </c:pt>
                <c:pt idx="4">
                  <c:v>63.290970417222695</c:v>
                </c:pt>
                <c:pt idx="5">
                  <c:v>72.144702773006472</c:v>
                </c:pt>
                <c:pt idx="6">
                  <c:v>80.658721531626625</c:v>
                </c:pt>
                <c:pt idx="7">
                  <c:v>82.293021495487679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95800"/>
        <c:axId val="228496192"/>
      </c:lineChart>
      <c:catAx>
        <c:axId val="228495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496192"/>
        <c:crosses val="autoZero"/>
        <c:auto val="1"/>
        <c:lblAlgn val="ctr"/>
        <c:lblOffset val="100"/>
        <c:noMultiLvlLbl val="0"/>
      </c:catAx>
      <c:valAx>
        <c:axId val="228496192"/>
        <c:scaling>
          <c:orientation val="minMax"/>
          <c:max val="110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495800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72851851851852"/>
          <c:y val="2.1558641975308643E-2"/>
          <c:w val="0.85769740740740741"/>
          <c:h val="0.9250283950617284"/>
        </c:manualLayout>
      </c:layout>
      <c:lineChart>
        <c:grouping val="standard"/>
        <c:varyColors val="0"/>
        <c:ser>
          <c:idx val="0"/>
          <c:order val="0"/>
          <c:tx>
            <c:strRef>
              <c:f>'Graf_δομικοι 1'!$C$8</c:f>
              <c:strCache>
                <c:ptCount val="1"/>
                <c:pt idx="0">
                  <c:v>Σ-1.Δείκτης Εξάρτησης 2 (00-19+65 et +)/(20-64)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1'!$D$8:$L$8</c:f>
              <c:numCache>
                <c:formatCode>0.0</c:formatCode>
                <c:ptCount val="9"/>
                <c:pt idx="0">
                  <c:v>67.733337493961798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1'!$C$16</c:f>
              <c:strCache>
                <c:ptCount val="1"/>
                <c:pt idx="0">
                  <c:v>Σ0.Δείκτης Εξάρτησης 2 (00-19+65 et +)/(20-64)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1'!$D$16:$L$16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69.005886985824404</c:v>
                </c:pt>
                <c:pt idx="2">
                  <c:v>70.615137519064547</c:v>
                </c:pt>
                <c:pt idx="3">
                  <c:v>71.468665810401021</c:v>
                </c:pt>
                <c:pt idx="4">
                  <c:v>75.305354314334863</c:v>
                </c:pt>
                <c:pt idx="5">
                  <c:v>81.345452379308526</c:v>
                </c:pt>
                <c:pt idx="6">
                  <c:v>88.722498601485384</c:v>
                </c:pt>
                <c:pt idx="7">
                  <c:v>94.597996950266278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1'!$C$24</c:f>
              <c:strCache>
                <c:ptCount val="1"/>
                <c:pt idx="0">
                  <c:v>Σ00.Δείκτης Εξάρτησης 2 (00-19+65 et +)/(20-64)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1'!$D$24:$L$24</c:f>
              <c:numCache>
                <c:formatCode>0.0</c:formatCode>
                <c:ptCount val="9"/>
                <c:pt idx="0">
                  <c:v>67.733337493961798</c:v>
                </c:pt>
                <c:pt idx="1">
                  <c:v>68.991501453692834</c:v>
                </c:pt>
                <c:pt idx="2">
                  <c:v>70.969008684093041</c:v>
                </c:pt>
                <c:pt idx="3">
                  <c:v>72.953954325225425</c:v>
                </c:pt>
                <c:pt idx="4">
                  <c:v>79.00248010023347</c:v>
                </c:pt>
                <c:pt idx="5">
                  <c:v>88.309270352624836</c:v>
                </c:pt>
                <c:pt idx="6">
                  <c:v>99.725461721583713</c:v>
                </c:pt>
                <c:pt idx="7">
                  <c:v>108.37134266221543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1'!$C$32</c:f>
              <c:strCache>
                <c:ptCount val="1"/>
                <c:pt idx="0">
                  <c:v>Σ1.Δείκτης Εξάρτησης 2 (00-19+65 et +)/(20-64)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1'!$D$32:$L$32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69.276590216942651</c:v>
                </c:pt>
                <c:pt idx="2">
                  <c:v>71.383897662436297</c:v>
                </c:pt>
                <c:pt idx="3">
                  <c:v>73.187641228708401</c:v>
                </c:pt>
                <c:pt idx="4">
                  <c:v>78.729128923170848</c:v>
                </c:pt>
                <c:pt idx="5">
                  <c:v>87.008127104167514</c:v>
                </c:pt>
                <c:pt idx="6">
                  <c:v>96.734725451682706</c:v>
                </c:pt>
                <c:pt idx="7">
                  <c:v>103.32925434207027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1'!$C$40</c:f>
              <c:strCache>
                <c:ptCount val="1"/>
                <c:pt idx="0">
                  <c:v>Σ2.Δείκτης Εξάρτησης 2 (00-19+65 et +)/(20-64)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1'!$D$40:$L$40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69.104282099386367</c:v>
                </c:pt>
                <c:pt idx="2">
                  <c:v>71.063789358768716</c:v>
                </c:pt>
                <c:pt idx="3">
                  <c:v>72.798927654350095</c:v>
                </c:pt>
                <c:pt idx="4">
                  <c:v>78.199467121263837</c:v>
                </c:pt>
                <c:pt idx="5">
                  <c:v>85.997728877146997</c:v>
                </c:pt>
                <c:pt idx="6">
                  <c:v>94.639190505523146</c:v>
                </c:pt>
                <c:pt idx="7">
                  <c:v>99.860922846870508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1'!$C$48</c:f>
              <c:strCache>
                <c:ptCount val="1"/>
                <c:pt idx="0">
                  <c:v>Σ3.Δείκτης Εξάρτησης 2 (00-19+65 et +)/(20-64)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1'!$D$48:$L$48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69.337410724940696</c:v>
                </c:pt>
                <c:pt idx="2">
                  <c:v>71.098967040041131</c:v>
                </c:pt>
                <c:pt idx="3">
                  <c:v>71.978895766078665</c:v>
                </c:pt>
                <c:pt idx="4">
                  <c:v>75.797344802304551</c:v>
                </c:pt>
                <c:pt idx="5">
                  <c:v>82.494230723756019</c:v>
                </c:pt>
                <c:pt idx="6">
                  <c:v>90.639696452925207</c:v>
                </c:pt>
                <c:pt idx="7">
                  <c:v>96.03891585327834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1'!$C$56</c:f>
              <c:strCache>
                <c:ptCount val="1"/>
                <c:pt idx="0">
                  <c:v>Σ4.Δείκτης Εξάρτησης 2 (00-19+65 et +)/(20-64)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1'!$D$56:$L$56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69.161535246640341</c:v>
                </c:pt>
                <c:pt idx="2">
                  <c:v>70.708230078401996</c:v>
                </c:pt>
                <c:pt idx="3">
                  <c:v>71.457527021412645</c:v>
                </c:pt>
                <c:pt idx="4">
                  <c:v>75.130817401303915</c:v>
                </c:pt>
                <c:pt idx="5">
                  <c:v>81.327756750129339</c:v>
                </c:pt>
                <c:pt idx="6">
                  <c:v>88.467295019072296</c:v>
                </c:pt>
                <c:pt idx="7">
                  <c:v>92.570298529159899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1'!$C$64</c:f>
              <c:strCache>
                <c:ptCount val="1"/>
                <c:pt idx="0">
                  <c:v>Σ5.Δείκτης Εξάρτησης 2 (00-19+65 et +)/(20-64)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1'!$D$64:$L$64</c:f>
              <c:numCache>
                <c:formatCode>0.0</c:formatCode>
                <c:ptCount val="9"/>
                <c:pt idx="0">
                  <c:v>67.733337493961798</c:v>
                </c:pt>
                <c:pt idx="1">
                  <c:v>69.016395440949495</c:v>
                </c:pt>
                <c:pt idx="2">
                  <c:v>70.467320086221079</c:v>
                </c:pt>
                <c:pt idx="3">
                  <c:v>70.761828272585888</c:v>
                </c:pt>
                <c:pt idx="4">
                  <c:v>75.434969777942342</c:v>
                </c:pt>
                <c:pt idx="5">
                  <c:v>84.742845593374355</c:v>
                </c:pt>
                <c:pt idx="6">
                  <c:v>95.181076020033089</c:v>
                </c:pt>
                <c:pt idx="7">
                  <c:v>103.32978074515947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1'!$C$72</c:f>
              <c:strCache>
                <c:ptCount val="1"/>
                <c:pt idx="0">
                  <c:v>Σ6.Δείκτης Εξάρτησης 2 (00-19+65 et +)/(20-64)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1'!$D$72:$L$72</c:f>
              <c:numCache>
                <c:formatCode>0.0</c:formatCode>
                <c:ptCount val="9"/>
                <c:pt idx="0">
                  <c:v>67.733337493961798</c:v>
                </c:pt>
                <c:pt idx="1">
                  <c:v>68.81868668793129</c:v>
                </c:pt>
                <c:pt idx="2">
                  <c:v>70.049841118046658</c:v>
                </c:pt>
                <c:pt idx="3">
                  <c:v>70.197454309660174</c:v>
                </c:pt>
                <c:pt idx="4">
                  <c:v>74.920447024356662</c:v>
                </c:pt>
                <c:pt idx="5">
                  <c:v>84.019196799198042</c:v>
                </c:pt>
                <c:pt idx="6">
                  <c:v>93.690463327460421</c:v>
                </c:pt>
                <c:pt idx="7">
                  <c:v>100.70288160930996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02856"/>
        <c:axId val="228500896"/>
      </c:lineChart>
      <c:catAx>
        <c:axId val="22850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500896"/>
        <c:crosses val="autoZero"/>
        <c:auto val="1"/>
        <c:lblAlgn val="ctr"/>
        <c:lblOffset val="100"/>
        <c:noMultiLvlLbl val="0"/>
      </c:catAx>
      <c:valAx>
        <c:axId val="228500896"/>
        <c:scaling>
          <c:orientation val="minMax"/>
          <c:max val="110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502856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1'!$C$9</c:f>
              <c:strCache>
                <c:ptCount val="1"/>
                <c:pt idx="0">
                  <c:v>Σ-1.Δείκτης Γήρανσης 1 (65+)/(00-14)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1'!$D$9:$L$9</c:f>
              <c:numCache>
                <c:formatCode>0.0</c:formatCode>
                <c:ptCount val="9"/>
                <c:pt idx="0">
                  <c:v>143.80170579206299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1'!$C$17</c:f>
              <c:strCache>
                <c:ptCount val="1"/>
                <c:pt idx="0">
                  <c:v>Σ0.Δείκτης Γήρανσης 1 (65+)/(00-14)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1'!$D$17:$L$17</c:f>
              <c:numCache>
                <c:formatCode>0.0</c:formatCode>
                <c:ptCount val="9"/>
                <c:pt idx="0">
                  <c:v>143.80170579206299</c:v>
                </c:pt>
                <c:pt idx="1">
                  <c:v>159.53985082587948</c:v>
                </c:pt>
                <c:pt idx="2">
                  <c:v>187.28640847245836</c:v>
                </c:pt>
                <c:pt idx="3">
                  <c:v>218.47154071924626</c:v>
                </c:pt>
                <c:pt idx="4">
                  <c:v>248.53815076265539</c:v>
                </c:pt>
                <c:pt idx="5">
                  <c:v>271.12562545261011</c:v>
                </c:pt>
                <c:pt idx="6">
                  <c:v>289.57306412599377</c:v>
                </c:pt>
                <c:pt idx="7">
                  <c:v>306.11397135769312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1'!$C$25</c:f>
              <c:strCache>
                <c:ptCount val="1"/>
                <c:pt idx="0">
                  <c:v>Σ00.Δείκτης Γήρανσης 1 (65+)/(00-14)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1'!$D$25:$L$25</c:f>
              <c:numCache>
                <c:formatCode>0.0</c:formatCode>
                <c:ptCount val="9"/>
                <c:pt idx="0">
                  <c:v>143.80170579206299</c:v>
                </c:pt>
                <c:pt idx="1">
                  <c:v>161.82962956775674</c:v>
                </c:pt>
                <c:pt idx="2">
                  <c:v>194.68242590458163</c:v>
                </c:pt>
                <c:pt idx="3">
                  <c:v>226.17626490238419</c:v>
                </c:pt>
                <c:pt idx="4">
                  <c:v>243.46228286767357</c:v>
                </c:pt>
                <c:pt idx="5">
                  <c:v>251.1137256700454</c:v>
                </c:pt>
                <c:pt idx="6">
                  <c:v>262.25860813565322</c:v>
                </c:pt>
                <c:pt idx="7">
                  <c:v>282.17936700127154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1'!$C$33</c:f>
              <c:strCache>
                <c:ptCount val="1"/>
                <c:pt idx="0">
                  <c:v>Σ1.Δείκτης Γήρανσης 1 (65+)/(00-14)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1'!$D$33:$L$33</c:f>
              <c:numCache>
                <c:formatCode>0.0</c:formatCode>
                <c:ptCount val="9"/>
                <c:pt idx="0">
                  <c:v>143.80170579206299</c:v>
                </c:pt>
                <c:pt idx="1">
                  <c:v>160.26429435504775</c:v>
                </c:pt>
                <c:pt idx="2">
                  <c:v>191.0824271513213</c:v>
                </c:pt>
                <c:pt idx="3">
                  <c:v>218.52600519528528</c:v>
                </c:pt>
                <c:pt idx="4">
                  <c:v>231.1657266560949</c:v>
                </c:pt>
                <c:pt idx="5">
                  <c:v>234.08908229342083</c:v>
                </c:pt>
                <c:pt idx="6">
                  <c:v>239.99037650248974</c:v>
                </c:pt>
                <c:pt idx="7">
                  <c:v>252.92367589745569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1'!$C$41</c:f>
              <c:strCache>
                <c:ptCount val="1"/>
                <c:pt idx="0">
                  <c:v>Σ2.Δείκτης Γήρανσης 1 (65+)/(00-14)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1'!$D$41:$L$41</c:f>
              <c:numCache>
                <c:formatCode>0.0</c:formatCode>
                <c:ptCount val="9"/>
                <c:pt idx="0">
                  <c:v>143.80170579206299</c:v>
                </c:pt>
                <c:pt idx="1">
                  <c:v>159.65490543662321</c:v>
                </c:pt>
                <c:pt idx="2">
                  <c:v>187.98575594149392</c:v>
                </c:pt>
                <c:pt idx="3">
                  <c:v>210.49835089847701</c:v>
                </c:pt>
                <c:pt idx="4">
                  <c:v>218.37771658386075</c:v>
                </c:pt>
                <c:pt idx="5">
                  <c:v>218.52688250744276</c:v>
                </c:pt>
                <c:pt idx="6">
                  <c:v>222.62405640054536</c:v>
                </c:pt>
                <c:pt idx="7">
                  <c:v>233.37348025975868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1'!$C$49</c:f>
              <c:strCache>
                <c:ptCount val="1"/>
                <c:pt idx="0">
                  <c:v>Σ3.Δείκτης Γήρανσης 1 (65+)/(00-14)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1'!$D$49:$L$49</c:f>
              <c:numCache>
                <c:formatCode>0.0</c:formatCode>
                <c:ptCount val="9"/>
                <c:pt idx="0">
                  <c:v>143.80170579206299</c:v>
                </c:pt>
                <c:pt idx="1">
                  <c:v>162.15527554726151</c:v>
                </c:pt>
                <c:pt idx="2">
                  <c:v>195.88087976294227</c:v>
                </c:pt>
                <c:pt idx="3">
                  <c:v>232.07621493136264</c:v>
                </c:pt>
                <c:pt idx="4">
                  <c:v>254.43573042743805</c:v>
                </c:pt>
                <c:pt idx="5">
                  <c:v>263.01531343973016</c:v>
                </c:pt>
                <c:pt idx="6">
                  <c:v>267.82281278938586</c:v>
                </c:pt>
                <c:pt idx="7">
                  <c:v>273.34317114189435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1'!$C$57</c:f>
              <c:strCache>
                <c:ptCount val="1"/>
                <c:pt idx="0">
                  <c:v>Σ4.Δείκτης Γήρανσης 1 (65+)/(00-14)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1'!$D$57:$L$57</c:f>
              <c:numCache>
                <c:formatCode>0.0</c:formatCode>
                <c:ptCount val="9"/>
                <c:pt idx="0">
                  <c:v>143.80170579206299</c:v>
                </c:pt>
                <c:pt idx="1">
                  <c:v>161.53402483870437</c:v>
                </c:pt>
                <c:pt idx="2">
                  <c:v>193.16473476255527</c:v>
                </c:pt>
                <c:pt idx="3">
                  <c:v>224.31480653537744</c:v>
                </c:pt>
                <c:pt idx="4">
                  <c:v>240.35691049842796</c:v>
                </c:pt>
                <c:pt idx="5">
                  <c:v>244.01030498547556</c:v>
                </c:pt>
                <c:pt idx="6">
                  <c:v>246.33967023070724</c:v>
                </c:pt>
                <c:pt idx="7">
                  <c:v>250.51795936566927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1'!$C$65</c:f>
              <c:strCache>
                <c:ptCount val="1"/>
                <c:pt idx="0">
                  <c:v>Σ5.Δείκτης Γήρανσης 1 (65+)/(00-14)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1'!$D$65:$L$65</c:f>
              <c:numCache>
                <c:formatCode>0.0</c:formatCode>
                <c:ptCount val="9"/>
                <c:pt idx="0">
                  <c:v>143.80170579206299</c:v>
                </c:pt>
                <c:pt idx="1">
                  <c:v>164.33072344985607</c:v>
                </c:pt>
                <c:pt idx="2">
                  <c:v>201.54725247828887</c:v>
                </c:pt>
                <c:pt idx="3">
                  <c:v>246.50180952538204</c:v>
                </c:pt>
                <c:pt idx="4">
                  <c:v>253.52808392757046</c:v>
                </c:pt>
                <c:pt idx="5">
                  <c:v>236.55761661298823</c:v>
                </c:pt>
                <c:pt idx="6">
                  <c:v>223.07116907299661</c:v>
                </c:pt>
                <c:pt idx="7">
                  <c:v>227.89182240383732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1'!$C$73</c:f>
              <c:strCache>
                <c:ptCount val="1"/>
                <c:pt idx="0">
                  <c:v>Σ6.Δείκτης Γήρανσης 1 (65+)/(00-14)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1'!$D$73:$L$73</c:f>
              <c:numCache>
                <c:formatCode>0.0</c:formatCode>
                <c:ptCount val="9"/>
                <c:pt idx="0">
                  <c:v>143.80170579206299</c:v>
                </c:pt>
                <c:pt idx="1">
                  <c:v>163.86012462633707</c:v>
                </c:pt>
                <c:pt idx="2">
                  <c:v>199.0005688841236</c:v>
                </c:pt>
                <c:pt idx="3">
                  <c:v>238.60980646641261</c:v>
                </c:pt>
                <c:pt idx="4">
                  <c:v>237.55617806696171</c:v>
                </c:pt>
                <c:pt idx="5">
                  <c:v>216.38737850851686</c:v>
                </c:pt>
                <c:pt idx="6">
                  <c:v>201.27016348736905</c:v>
                </c:pt>
                <c:pt idx="7">
                  <c:v>204.46449756799575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95408"/>
        <c:axId val="228501288"/>
      </c:lineChart>
      <c:catAx>
        <c:axId val="22849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8501288"/>
        <c:crosses val="autoZero"/>
        <c:auto val="1"/>
        <c:lblAlgn val="ctr"/>
        <c:lblOffset val="100"/>
        <c:noMultiLvlLbl val="0"/>
      </c:catAx>
      <c:valAx>
        <c:axId val="228501288"/>
        <c:scaling>
          <c:orientation val="minMax"/>
          <c:max val="310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28495408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1'!$C$10</c:f>
              <c:strCache>
                <c:ptCount val="1"/>
                <c:pt idx="0">
                  <c:v>Σ-1.Δείκτης Γήρανσης 2 (65+)/(00-19)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1'!$D$10:$L$10</c:f>
              <c:numCache>
                <c:formatCode>0.0</c:formatCode>
                <c:ptCount val="9"/>
                <c:pt idx="0">
                  <c:v>107.25617376737399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1'!$C$18</c:f>
              <c:strCache>
                <c:ptCount val="1"/>
                <c:pt idx="0">
                  <c:v>Σ0.Δείκτης Γήρανσης 2 (65+)/(00-19)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1'!$D$18:$L$18</c:f>
              <c:numCache>
                <c:formatCode>0.0</c:formatCode>
                <c:ptCount val="9"/>
                <c:pt idx="0">
                  <c:v>107.25617376737399</c:v>
                </c:pt>
                <c:pt idx="1">
                  <c:v>117.35008312459499</c:v>
                </c:pt>
                <c:pt idx="2">
                  <c:v>131.90409625113062</c:v>
                </c:pt>
                <c:pt idx="3">
                  <c:v>152.77192454939689</c:v>
                </c:pt>
                <c:pt idx="4">
                  <c:v>178.07433576939366</c:v>
                </c:pt>
                <c:pt idx="5">
                  <c:v>197.71770529695755</c:v>
                </c:pt>
                <c:pt idx="6">
                  <c:v>213.00428164962497</c:v>
                </c:pt>
                <c:pt idx="7">
                  <c:v>223.93661040320555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1'!$C$26</c:f>
              <c:strCache>
                <c:ptCount val="1"/>
                <c:pt idx="0">
                  <c:v>Σ00.Δείκτης Γήρανσης 2 (65+)/(00-19)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1'!$D$26:$L$26</c:f>
              <c:numCache>
                <c:formatCode>0.0</c:formatCode>
                <c:ptCount val="9"/>
                <c:pt idx="0">
                  <c:v>107.25617376737399</c:v>
                </c:pt>
                <c:pt idx="1">
                  <c:v>118.75505849086434</c:v>
                </c:pt>
                <c:pt idx="2">
                  <c:v>136.33873475015181</c:v>
                </c:pt>
                <c:pt idx="3">
                  <c:v>158.20073339635064</c:v>
                </c:pt>
                <c:pt idx="4">
                  <c:v>179.46014273166492</c:v>
                </c:pt>
                <c:pt idx="5">
                  <c:v>191.63560189708957</c:v>
                </c:pt>
                <c:pt idx="6">
                  <c:v>198.92551917464104</c:v>
                </c:pt>
                <c:pt idx="7">
                  <c:v>207.1987765292333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1'!$C$34</c:f>
              <c:strCache>
                <c:ptCount val="1"/>
                <c:pt idx="0">
                  <c:v>Σ1.Δείκτης Γήρανσης 2 (65+)/(00-19)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1'!$D$34:$L$34</c:f>
              <c:numCache>
                <c:formatCode>0.0</c:formatCode>
                <c:ptCount val="9"/>
                <c:pt idx="0">
                  <c:v>107.25617376737399</c:v>
                </c:pt>
                <c:pt idx="1">
                  <c:v>117.48028412935145</c:v>
                </c:pt>
                <c:pt idx="2">
                  <c:v>133.99801426613053</c:v>
                </c:pt>
                <c:pt idx="3">
                  <c:v>153.14495200758941</c:v>
                </c:pt>
                <c:pt idx="4">
                  <c:v>170.63476449834894</c:v>
                </c:pt>
                <c:pt idx="5">
                  <c:v>178.90182665060428</c:v>
                </c:pt>
                <c:pt idx="6">
                  <c:v>182.29020130098189</c:v>
                </c:pt>
                <c:pt idx="7">
                  <c:v>186.21975251381525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1'!$C$42</c:f>
              <c:strCache>
                <c:ptCount val="1"/>
                <c:pt idx="0">
                  <c:v>Σ2.Δείκτης Γήρανσης 2 (65+)/(00-19)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1'!$D$42:$L$42</c:f>
              <c:numCache>
                <c:formatCode>0.0</c:formatCode>
                <c:ptCount val="9"/>
                <c:pt idx="0">
                  <c:v>107.25617376737399</c:v>
                </c:pt>
                <c:pt idx="1">
                  <c:v>116.9765966345028</c:v>
                </c:pt>
                <c:pt idx="2">
                  <c:v>132.12950553582431</c:v>
                </c:pt>
                <c:pt idx="3">
                  <c:v>148.59709288223132</c:v>
                </c:pt>
                <c:pt idx="4">
                  <c:v>162.41824923317978</c:v>
                </c:pt>
                <c:pt idx="5">
                  <c:v>167.64455967642607</c:v>
                </c:pt>
                <c:pt idx="6">
                  <c:v>169.15729695252992</c:v>
                </c:pt>
                <c:pt idx="7">
                  <c:v>171.84698148325003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1'!$C$50</c:f>
              <c:strCache>
                <c:ptCount val="1"/>
                <c:pt idx="0">
                  <c:v>Σ3.Δείκτης Γήρανσης 2 (65+)/(00-19)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1'!$D$50:$L$50</c:f>
              <c:numCache>
                <c:formatCode>0.0</c:formatCode>
                <c:ptCount val="9"/>
                <c:pt idx="0">
                  <c:v>107.25617376737399</c:v>
                </c:pt>
                <c:pt idx="1">
                  <c:v>118.44633155502021</c:v>
                </c:pt>
                <c:pt idx="2">
                  <c:v>135.78568088585206</c:v>
                </c:pt>
                <c:pt idx="3">
                  <c:v>158.37275913507861</c:v>
                </c:pt>
                <c:pt idx="4">
                  <c:v>183.3064379855829</c:v>
                </c:pt>
                <c:pt idx="5">
                  <c:v>195.74826289169283</c:v>
                </c:pt>
                <c:pt idx="6">
                  <c:v>200.07326905670411</c:v>
                </c:pt>
                <c:pt idx="7">
                  <c:v>201.24433630828204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1'!$C$58</c:f>
              <c:strCache>
                <c:ptCount val="1"/>
                <c:pt idx="0">
                  <c:v>Σ4.Δείκτης Γήρανσης 2 (65+)/(00-19)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1'!$D$58:$L$58</c:f>
              <c:numCache>
                <c:formatCode>0.0</c:formatCode>
                <c:ptCount val="9"/>
                <c:pt idx="0">
                  <c:v>107.25617376737399</c:v>
                </c:pt>
                <c:pt idx="1">
                  <c:v>117.93489671989541</c:v>
                </c:pt>
                <c:pt idx="2">
                  <c:v>134.12043086417228</c:v>
                </c:pt>
                <c:pt idx="3">
                  <c:v>154.09458435568951</c:v>
                </c:pt>
                <c:pt idx="4">
                  <c:v>174.47903353164597</c:v>
                </c:pt>
                <c:pt idx="5">
                  <c:v>182.88068432124675</c:v>
                </c:pt>
                <c:pt idx="6">
                  <c:v>184.43781264286622</c:v>
                </c:pt>
                <c:pt idx="7">
                  <c:v>184.10800545376074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1'!$C$66</c:f>
              <c:strCache>
                <c:ptCount val="1"/>
                <c:pt idx="0">
                  <c:v>Σ5.Δείκτης Γήρανσης 2 (65+)/(00-19)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1'!$D$66:$L$66</c:f>
              <c:numCache>
                <c:formatCode>0.0</c:formatCode>
                <c:ptCount val="9"/>
                <c:pt idx="0">
                  <c:v>107.25617376737399</c:v>
                </c:pt>
                <c:pt idx="1">
                  <c:v>119.60040544498042</c:v>
                </c:pt>
                <c:pt idx="2">
                  <c:v>138.48188786332244</c:v>
                </c:pt>
                <c:pt idx="3">
                  <c:v>164.93601509668741</c:v>
                </c:pt>
                <c:pt idx="4">
                  <c:v>185.30477185616925</c:v>
                </c:pt>
                <c:pt idx="5">
                  <c:v>182.68615390775344</c:v>
                </c:pt>
                <c:pt idx="6">
                  <c:v>177.30917914374137</c:v>
                </c:pt>
                <c:pt idx="7">
                  <c:v>170.14932238188916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1'!$C$74</c:f>
              <c:strCache>
                <c:ptCount val="1"/>
                <c:pt idx="0">
                  <c:v>Σ6.Δείκτης Γήρανσης 2 (65+)/(00-19)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1'!$D$74:$L$74</c:f>
              <c:numCache>
                <c:formatCode>0.0</c:formatCode>
                <c:ptCount val="9"/>
                <c:pt idx="0">
                  <c:v>107.25617376737399</c:v>
                </c:pt>
                <c:pt idx="1">
                  <c:v>119.16756190818415</c:v>
                </c:pt>
                <c:pt idx="2">
                  <c:v>136.90555125269907</c:v>
                </c:pt>
                <c:pt idx="3">
                  <c:v>160.68539158482778</c:v>
                </c:pt>
                <c:pt idx="4">
                  <c:v>175.37155035644156</c:v>
                </c:pt>
                <c:pt idx="5">
                  <c:v>168.65904069264514</c:v>
                </c:pt>
                <c:pt idx="6">
                  <c:v>160.84836234974682</c:v>
                </c:pt>
                <c:pt idx="7">
                  <c:v>152.65747748050009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095008"/>
        <c:axId val="230091872"/>
      </c:lineChart>
      <c:catAx>
        <c:axId val="2300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30091872"/>
        <c:crosses val="autoZero"/>
        <c:auto val="1"/>
        <c:lblAlgn val="ctr"/>
        <c:lblOffset val="100"/>
        <c:noMultiLvlLbl val="0"/>
      </c:catAx>
      <c:valAx>
        <c:axId val="230091872"/>
        <c:scaling>
          <c:orientation val="minMax"/>
          <c:max val="310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30095008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1'!$C$11</c:f>
              <c:strCache>
                <c:ptCount val="1"/>
                <c:pt idx="0">
                  <c:v>Σ-1.Δείκτης Αντικατάστασης (15-19)/(60-64)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1'!$D$11:$L$11</c:f>
              <c:numCache>
                <c:formatCode>0.0</c:formatCode>
                <c:ptCount val="9"/>
                <c:pt idx="0">
                  <c:v>84.396068760585905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1'!$C$19</c:f>
              <c:strCache>
                <c:ptCount val="1"/>
                <c:pt idx="0">
                  <c:v>Σ0.Δείκτης Αντικατάστασης (15-19)/(60-64)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1'!$D$19:$L$19</c:f>
              <c:numCache>
                <c:formatCode>0.0</c:formatCode>
                <c:ptCount val="9"/>
                <c:pt idx="0">
                  <c:v>84.396068760585905</c:v>
                </c:pt>
                <c:pt idx="1">
                  <c:v>77.323229707526565</c:v>
                </c:pt>
                <c:pt idx="2">
                  <c:v>78.177126859464607</c:v>
                </c:pt>
                <c:pt idx="3">
                  <c:v>65.289800756235877</c:v>
                </c:pt>
                <c:pt idx="4">
                  <c:v>55.974226917467995</c:v>
                </c:pt>
                <c:pt idx="5">
                  <c:v>50.669990266276621</c:v>
                </c:pt>
                <c:pt idx="6">
                  <c:v>51.216180269273522</c:v>
                </c:pt>
                <c:pt idx="7">
                  <c:v>60.585958780218029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1'!$C$27</c:f>
              <c:strCache>
                <c:ptCount val="1"/>
                <c:pt idx="0">
                  <c:v>Σ00.Δείκτης Αντικατάστασης (15-19)/(60-64)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1'!$D$27:$L$27</c:f>
              <c:numCache>
                <c:formatCode>0.0</c:formatCode>
                <c:ptCount val="9"/>
                <c:pt idx="0">
                  <c:v>84.396068760585905</c:v>
                </c:pt>
                <c:pt idx="1">
                  <c:v>77.285974626081469</c:v>
                </c:pt>
                <c:pt idx="2">
                  <c:v>77.997029624313043</c:v>
                </c:pt>
                <c:pt idx="3">
                  <c:v>64.997830960063268</c:v>
                </c:pt>
                <c:pt idx="4">
                  <c:v>53.927476469665336</c:v>
                </c:pt>
                <c:pt idx="5">
                  <c:v>48.705694234490458</c:v>
                </c:pt>
                <c:pt idx="6">
                  <c:v>54.3540851073098</c:v>
                </c:pt>
                <c:pt idx="7">
                  <c:v>71.83686525912907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1'!$C$35</c:f>
              <c:strCache>
                <c:ptCount val="1"/>
                <c:pt idx="0">
                  <c:v>Σ1.Δείκτης Αντικατάστασης (15-19)/(60-64)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1'!$D$35:$L$35</c:f>
              <c:numCache>
                <c:formatCode>0.0</c:formatCode>
                <c:ptCount val="9"/>
                <c:pt idx="0">
                  <c:v>84.396068760585905</c:v>
                </c:pt>
                <c:pt idx="1">
                  <c:v>78.58912153479902</c:v>
                </c:pt>
                <c:pt idx="2">
                  <c:v>79.837742225019099</c:v>
                </c:pt>
                <c:pt idx="3">
                  <c:v>67.769944070526151</c:v>
                </c:pt>
                <c:pt idx="4">
                  <c:v>57.449273213833294</c:v>
                </c:pt>
                <c:pt idx="5">
                  <c:v>52.801074027556062</c:v>
                </c:pt>
                <c:pt idx="6">
                  <c:v>59.733452967062249</c:v>
                </c:pt>
                <c:pt idx="7">
                  <c:v>79.301229967330968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1'!$C$43</c:f>
              <c:strCache>
                <c:ptCount val="1"/>
                <c:pt idx="0">
                  <c:v>Σ2.Δείκτης Αντικατάστασης (15-19)/(60-64)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1'!$D$43:$L$43</c:f>
              <c:numCache>
                <c:formatCode>0.0</c:formatCode>
                <c:ptCount val="9"/>
                <c:pt idx="0">
                  <c:v>84.396068760585905</c:v>
                </c:pt>
                <c:pt idx="1">
                  <c:v>79.016853352419957</c:v>
                </c:pt>
                <c:pt idx="2">
                  <c:v>80.547156148944666</c:v>
                </c:pt>
                <c:pt idx="3">
                  <c:v>68.72186261764034</c:v>
                </c:pt>
                <c:pt idx="4">
                  <c:v>59.139189216757678</c:v>
                </c:pt>
                <c:pt idx="5">
                  <c:v>55.671230862767352</c:v>
                </c:pt>
                <c:pt idx="6">
                  <c:v>63.889080238273245</c:v>
                </c:pt>
                <c:pt idx="7">
                  <c:v>83.978749506443393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1'!$C$51</c:f>
              <c:strCache>
                <c:ptCount val="1"/>
                <c:pt idx="0">
                  <c:v>Σ3.Δείκτης Αντικατάστασης (15-19)/(60-64)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1'!$D$51:$L$51</c:f>
              <c:numCache>
                <c:formatCode>0.0</c:formatCode>
                <c:ptCount val="9"/>
                <c:pt idx="0">
                  <c:v>84.396068760585905</c:v>
                </c:pt>
                <c:pt idx="1">
                  <c:v>78.564464046446133</c:v>
                </c:pt>
                <c:pt idx="2">
                  <c:v>80.151282248606947</c:v>
                </c:pt>
                <c:pt idx="3">
                  <c:v>68.436621165688109</c:v>
                </c:pt>
                <c:pt idx="4">
                  <c:v>55.559262608784529</c:v>
                </c:pt>
                <c:pt idx="5">
                  <c:v>50.359759059060558</c:v>
                </c:pt>
                <c:pt idx="6">
                  <c:v>54.64395910357409</c:v>
                </c:pt>
                <c:pt idx="7">
                  <c:v>70.144154289083929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1'!$C$59</c:f>
              <c:strCache>
                <c:ptCount val="1"/>
                <c:pt idx="0">
                  <c:v>Σ4.Δείκτης Αντικατάστασης (15-19)/(60-64)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1'!$D$59:$L$59</c:f>
              <c:numCache>
                <c:formatCode>0.0</c:formatCode>
                <c:ptCount val="9"/>
                <c:pt idx="0">
                  <c:v>84.396068760585905</c:v>
                </c:pt>
                <c:pt idx="1">
                  <c:v>78.993746597420326</c:v>
                </c:pt>
                <c:pt idx="2">
                  <c:v>80.867572124504164</c:v>
                </c:pt>
                <c:pt idx="3">
                  <c:v>69.406399483180152</c:v>
                </c:pt>
                <c:pt idx="4">
                  <c:v>57.299541074811579</c:v>
                </c:pt>
                <c:pt idx="5">
                  <c:v>52.817094070782346</c:v>
                </c:pt>
                <c:pt idx="6">
                  <c:v>58.488369522815397</c:v>
                </c:pt>
                <c:pt idx="7">
                  <c:v>75.217583111870226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1'!$C$67</c:f>
              <c:strCache>
                <c:ptCount val="1"/>
                <c:pt idx="0">
                  <c:v>Σ5.Δείκτης Αντικατάστασης (15-19)/(60-64)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1'!$D$67:$L$67</c:f>
              <c:numCache>
                <c:formatCode>0.0</c:formatCode>
                <c:ptCount val="9"/>
                <c:pt idx="0">
                  <c:v>84.396068760585905</c:v>
                </c:pt>
                <c:pt idx="1">
                  <c:v>78.520344254881238</c:v>
                </c:pt>
                <c:pt idx="2">
                  <c:v>80.061838275053034</c:v>
                </c:pt>
                <c:pt idx="3">
                  <c:v>68.30301098884965</c:v>
                </c:pt>
                <c:pt idx="4">
                  <c:v>52.795883969132987</c:v>
                </c:pt>
                <c:pt idx="5">
                  <c:v>47.946003797271452</c:v>
                </c:pt>
                <c:pt idx="6">
                  <c:v>49.909833527892964</c:v>
                </c:pt>
                <c:pt idx="7">
                  <c:v>79.452802860961668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1'!$C$75</c:f>
              <c:strCache>
                <c:ptCount val="1"/>
                <c:pt idx="0">
                  <c:v>Σ6.Δείκτης Αντικατάστασης (15-19)/(60-64)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1'!$D$75:$L$75</c:f>
              <c:numCache>
                <c:formatCode>0.0</c:formatCode>
                <c:ptCount val="9"/>
                <c:pt idx="0">
                  <c:v>84.396068760585905</c:v>
                </c:pt>
                <c:pt idx="1">
                  <c:v>78.949361909052669</c:v>
                </c:pt>
                <c:pt idx="2">
                  <c:v>80.777196304516124</c:v>
                </c:pt>
                <c:pt idx="3">
                  <c:v>69.270423868263293</c:v>
                </c:pt>
                <c:pt idx="4">
                  <c:v>54.335632210985139</c:v>
                </c:pt>
                <c:pt idx="5">
                  <c:v>50.316302193622406</c:v>
                </c:pt>
                <c:pt idx="6">
                  <c:v>53.499987322784939</c:v>
                </c:pt>
                <c:pt idx="7">
                  <c:v>86.443573403032474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095400"/>
        <c:axId val="230092264"/>
      </c:lineChart>
      <c:catAx>
        <c:axId val="23009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30092264"/>
        <c:crosses val="autoZero"/>
        <c:auto val="1"/>
        <c:lblAlgn val="ctr"/>
        <c:lblOffset val="100"/>
        <c:noMultiLvlLbl val="0"/>
      </c:catAx>
      <c:valAx>
        <c:axId val="230092264"/>
        <c:scaling>
          <c:orientation val="minMax"/>
          <c:max val="100"/>
          <c:min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30095400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1'!$C$7</c:f>
              <c:strCache>
                <c:ptCount val="1"/>
                <c:pt idx="0">
                  <c:v>Σ-1.Γυναίκες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1'!$D$7:$L$7</c:f>
              <c:numCache>
                <c:formatCode>0.0</c:formatCode>
                <c:ptCount val="9"/>
                <c:pt idx="0">
                  <c:v>5589.6279999999997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1'!$C$12</c:f>
              <c:strCache>
                <c:ptCount val="1"/>
                <c:pt idx="0">
                  <c:v>Σ0.Γυναίκες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1'!$D$12:$L$12</c:f>
              <c:numCache>
                <c:formatCode>0.0</c:formatCode>
                <c:ptCount val="9"/>
                <c:pt idx="0">
                  <c:v>5589.6279999999997</c:v>
                </c:pt>
                <c:pt idx="1">
                  <c:v>5490.0652897700793</c:v>
                </c:pt>
                <c:pt idx="2">
                  <c:v>5349.6719074461034</c:v>
                </c:pt>
                <c:pt idx="3">
                  <c:v>5184.8345593479862</c:v>
                </c:pt>
                <c:pt idx="4">
                  <c:v>5006.4857819188537</c:v>
                </c:pt>
                <c:pt idx="5">
                  <c:v>4812.2766689801292</c:v>
                </c:pt>
                <c:pt idx="6">
                  <c:v>4594.2124386804944</c:v>
                </c:pt>
                <c:pt idx="7">
                  <c:v>4347.6744817380595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1'!$C$17</c:f>
              <c:strCache>
                <c:ptCount val="1"/>
                <c:pt idx="0">
                  <c:v>Σ00.Γυναίκες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1'!$D$17:$L$17</c:f>
              <c:numCache>
                <c:formatCode>0.0</c:formatCode>
                <c:ptCount val="9"/>
                <c:pt idx="0">
                  <c:v>5589.6279999999997</c:v>
                </c:pt>
                <c:pt idx="1">
                  <c:v>5491.2823746490121</c:v>
                </c:pt>
                <c:pt idx="2">
                  <c:v>5365.1915795131272</c:v>
                </c:pt>
                <c:pt idx="3">
                  <c:v>5228.8448172072685</c:v>
                </c:pt>
                <c:pt idx="4">
                  <c:v>5106.3095796969901</c:v>
                </c:pt>
                <c:pt idx="5">
                  <c:v>4974.0739213721336</c:v>
                </c:pt>
                <c:pt idx="6">
                  <c:v>4821.4775587639369</c:v>
                </c:pt>
                <c:pt idx="7">
                  <c:v>4634.087085416907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1'!$C$22</c:f>
              <c:strCache>
                <c:ptCount val="1"/>
                <c:pt idx="0">
                  <c:v>Σ1.Γυναίκες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1'!$D$22:$L$22</c:f>
              <c:numCache>
                <c:formatCode>0.0</c:formatCode>
                <c:ptCount val="9"/>
                <c:pt idx="0">
                  <c:v>5589.6279999999997</c:v>
                </c:pt>
                <c:pt idx="1">
                  <c:v>5513.9135267300808</c:v>
                </c:pt>
                <c:pt idx="2">
                  <c:v>5405.9687798704081</c:v>
                </c:pt>
                <c:pt idx="3">
                  <c:v>5305.9157556987457</c:v>
                </c:pt>
                <c:pt idx="4">
                  <c:v>5224.4264790842117</c:v>
                </c:pt>
                <c:pt idx="5">
                  <c:v>5138.4038388418758</c:v>
                </c:pt>
                <c:pt idx="6">
                  <c:v>5034.9052821387177</c:v>
                </c:pt>
                <c:pt idx="7">
                  <c:v>4902.1296946477723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1'!$C$27</c:f>
              <c:strCache>
                <c:ptCount val="1"/>
                <c:pt idx="0">
                  <c:v>Σ2.Γυναίκες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1'!$D$27:$L$27</c:f>
              <c:numCache>
                <c:formatCode>0.0</c:formatCode>
                <c:ptCount val="9"/>
                <c:pt idx="0">
                  <c:v>5589.6279999999997</c:v>
                </c:pt>
                <c:pt idx="1">
                  <c:v>5531.9851554906745</c:v>
                </c:pt>
                <c:pt idx="2">
                  <c:v>5450.3878792636378</c:v>
                </c:pt>
                <c:pt idx="3">
                  <c:v>5381.5245469765177</c:v>
                </c:pt>
                <c:pt idx="4">
                  <c:v>5332.9889782709552</c:v>
                </c:pt>
                <c:pt idx="5">
                  <c:v>5280.9880862168548</c:v>
                </c:pt>
                <c:pt idx="6">
                  <c:v>5213.0998353499408</c:v>
                </c:pt>
                <c:pt idx="7">
                  <c:v>5116.3566581386794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1'!$C$32</c:f>
              <c:strCache>
                <c:ptCount val="1"/>
                <c:pt idx="0">
                  <c:v>Σ3.Γυναίκες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1'!$D$32:$L$32</c:f>
              <c:numCache>
                <c:formatCode>0.0</c:formatCode>
                <c:ptCount val="9"/>
                <c:pt idx="0">
                  <c:v>5589.6279999999997</c:v>
                </c:pt>
                <c:pt idx="1">
                  <c:v>5473.5519053669896</c:v>
                </c:pt>
                <c:pt idx="2">
                  <c:v>5308.2341629001357</c:v>
                </c:pt>
                <c:pt idx="3">
                  <c:v>5145.139649416622</c:v>
                </c:pt>
                <c:pt idx="4">
                  <c:v>4967.7724769778024</c:v>
                </c:pt>
                <c:pt idx="5">
                  <c:v>4788.2277163477893</c:v>
                </c:pt>
                <c:pt idx="6">
                  <c:v>4592.1101062541384</c:v>
                </c:pt>
                <c:pt idx="7">
                  <c:v>4372.4515741738169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1'!$C$37</c:f>
              <c:strCache>
                <c:ptCount val="1"/>
                <c:pt idx="0">
                  <c:v>Σ4.Γυναίκες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1'!$D$37:$L$37</c:f>
              <c:numCache>
                <c:formatCode>0.0</c:formatCode>
                <c:ptCount val="9"/>
                <c:pt idx="0">
                  <c:v>5589.6279999999997</c:v>
                </c:pt>
                <c:pt idx="1">
                  <c:v>5491.573806417462</c:v>
                </c:pt>
                <c:pt idx="2">
                  <c:v>5350.6114078350183</c:v>
                </c:pt>
                <c:pt idx="3">
                  <c:v>5216.4578759506649</c:v>
                </c:pt>
                <c:pt idx="4">
                  <c:v>5070.6086865092866</c:v>
                </c:pt>
                <c:pt idx="5">
                  <c:v>4923.0234154307063</c:v>
                </c:pt>
                <c:pt idx="6">
                  <c:v>4759.3233349538968</c:v>
                </c:pt>
                <c:pt idx="7">
                  <c:v>4572.2998822683348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1'!$C$42</c:f>
              <c:strCache>
                <c:ptCount val="1"/>
                <c:pt idx="0">
                  <c:v>Σ5.Γυναίκες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1'!$D$42:$L$42</c:f>
              <c:numCache>
                <c:formatCode>0.0</c:formatCode>
                <c:ptCount val="9"/>
                <c:pt idx="0">
                  <c:v>5589.6279999999997</c:v>
                </c:pt>
                <c:pt idx="1">
                  <c:v>5465.4168084658786</c:v>
                </c:pt>
                <c:pt idx="2">
                  <c:v>5294.0643035475459</c:v>
                </c:pt>
                <c:pt idx="3">
                  <c:v>5118.3510567079875</c:v>
                </c:pt>
                <c:pt idx="4">
                  <c:v>4967.7123497482753</c:v>
                </c:pt>
                <c:pt idx="5">
                  <c:v>4837.9076635914016</c:v>
                </c:pt>
                <c:pt idx="6">
                  <c:v>4674.9654342135909</c:v>
                </c:pt>
                <c:pt idx="7">
                  <c:v>4478.3183676058979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1'!$C$47</c:f>
              <c:strCache>
                <c:ptCount val="1"/>
                <c:pt idx="0">
                  <c:v>Σ6.Γυναίκες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1'!$D$47:$L$47</c:f>
              <c:numCache>
                <c:formatCode>0.0</c:formatCode>
                <c:ptCount val="9"/>
                <c:pt idx="0">
                  <c:v>5589.6279999999997</c:v>
                </c:pt>
                <c:pt idx="1">
                  <c:v>5482.6992567574634</c:v>
                </c:pt>
                <c:pt idx="2">
                  <c:v>5335.3962472186522</c:v>
                </c:pt>
                <c:pt idx="3">
                  <c:v>5187.6922671637685</c:v>
                </c:pt>
                <c:pt idx="4">
                  <c:v>5074.5079436608466</c:v>
                </c:pt>
                <c:pt idx="5">
                  <c:v>4985.4148923511275</c:v>
                </c:pt>
                <c:pt idx="6">
                  <c:v>4863.133360265685</c:v>
                </c:pt>
                <c:pt idx="7">
                  <c:v>4706.3633249109434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76624"/>
        <c:axId val="214173776"/>
      </c:lineChart>
      <c:catAx>
        <c:axId val="21457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173776"/>
        <c:crosses val="autoZero"/>
        <c:auto val="1"/>
        <c:lblAlgn val="ctr"/>
        <c:lblOffset val="100"/>
        <c:noMultiLvlLbl val="0"/>
      </c:catAx>
      <c:valAx>
        <c:axId val="214173776"/>
        <c:scaling>
          <c:orientation val="minMax"/>
          <c:max val="5750"/>
          <c:min val="37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(σε χιλ.)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214576624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'Graf_δομικοι 1'!$C$80</c:f>
              <c:strCache>
                <c:ptCount val="1"/>
                <c:pt idx="0">
                  <c:v>Σ-1.Δείκτης Αντικατάστασης  2 (15-19)/(65-69)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1'!$D$80:$L$80</c:f>
              <c:numCache>
                <c:formatCode>General</c:formatCode>
                <c:ptCount val="9"/>
                <c:pt idx="0">
                  <c:v>88.383845025875047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'Graf_δομικοι 1'!$C$82</c:f>
              <c:strCache>
                <c:ptCount val="1"/>
                <c:pt idx="0">
                  <c:v>Σ0.Δείκτης Αντικατάστασης  2 (15-19)/(65-69)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1'!$D$82:$L$82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87.317255217421746</c:v>
                </c:pt>
                <c:pt idx="2">
                  <c:v>83.994062965222767</c:v>
                </c:pt>
                <c:pt idx="3">
                  <c:v>74.683720420071438</c:v>
                </c:pt>
                <c:pt idx="4">
                  <c:v>58.408294645410749</c:v>
                </c:pt>
                <c:pt idx="5">
                  <c:v>52.599555055945082</c:v>
                </c:pt>
                <c:pt idx="6">
                  <c:v>49.466556584143234</c:v>
                </c:pt>
                <c:pt idx="7">
                  <c:v>51.700381997838733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'Graf_δομικοι 1'!$C$84</c:f>
              <c:strCache>
                <c:ptCount val="1"/>
                <c:pt idx="0">
                  <c:v>Σ00.Δείκτης Αντικατάστασης  2 (15-19)/(65-69)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1'!$D$84:$L$84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87.242683826632643</c:v>
                </c:pt>
                <c:pt idx="2">
                  <c:v>83.64502395994937</c:v>
                </c:pt>
                <c:pt idx="3">
                  <c:v>74.072904956095798</c:v>
                </c:pt>
                <c:pt idx="4">
                  <c:v>55.964605154867847</c:v>
                </c:pt>
                <c:pt idx="5">
                  <c:v>50.189297419537631</c:v>
                </c:pt>
                <c:pt idx="6">
                  <c:v>52.024090810672206</c:v>
                </c:pt>
                <c:pt idx="7">
                  <c:v>60.616827944948227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'Graf_δομικοι 1'!$C$86</c:f>
              <c:strCache>
                <c:ptCount val="1"/>
                <c:pt idx="0">
                  <c:v>Σ1.Δείκτης Αντικατάστασης  2 (15-19)/(65-69)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1'!$D$86:$L$86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88.435832358600109</c:v>
                </c:pt>
                <c:pt idx="2">
                  <c:v>85.006882735230747</c:v>
                </c:pt>
                <c:pt idx="3">
                  <c:v>76.636833590733019</c:v>
                </c:pt>
                <c:pt idx="4">
                  <c:v>59.167672023545542</c:v>
                </c:pt>
                <c:pt idx="5">
                  <c:v>54.10226109156833</c:v>
                </c:pt>
                <c:pt idx="6">
                  <c:v>57.125693345685605</c:v>
                </c:pt>
                <c:pt idx="7">
                  <c:v>67.350694808604629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'Graf_δομικοι 1'!$C$88</c:f>
              <c:strCache>
                <c:ptCount val="1"/>
                <c:pt idx="0">
                  <c:v>Σ2.Δείκτης Αντικατάστασης  2 (15-19)/(65-69)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1'!$D$88:$L$88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88.890349708312868</c:v>
                </c:pt>
                <c:pt idx="2">
                  <c:v>85.72549387422977</c:v>
                </c:pt>
                <c:pt idx="3">
                  <c:v>77.636428797170865</c:v>
                </c:pt>
                <c:pt idx="4">
                  <c:v>60.875017438175249</c:v>
                </c:pt>
                <c:pt idx="5">
                  <c:v>57.064361695656146</c:v>
                </c:pt>
                <c:pt idx="6">
                  <c:v>61.489220336228236</c:v>
                </c:pt>
                <c:pt idx="7">
                  <c:v>72.561050564629056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'Graf_δομικοι 1'!$C$90</c:f>
              <c:strCache>
                <c:ptCount val="1"/>
                <c:pt idx="0">
                  <c:v>Σ3.Δείκτης Αντικατάστασης  2 (15-19)/(65-69)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1'!$D$90:$L$90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88.360636516436728</c:v>
                </c:pt>
                <c:pt idx="2">
                  <c:v>85.309481107525926</c:v>
                </c:pt>
                <c:pt idx="3">
                  <c:v>77.459589395627944</c:v>
                </c:pt>
                <c:pt idx="4">
                  <c:v>57.319080889968241</c:v>
                </c:pt>
                <c:pt idx="5">
                  <c:v>51.708389483609366</c:v>
                </c:pt>
                <c:pt idx="6">
                  <c:v>52.165029870957213</c:v>
                </c:pt>
                <c:pt idx="7">
                  <c:v>58.796707231120465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'Graf_δομικοι 1'!$C$92</c:f>
              <c:strCache>
                <c:ptCount val="1"/>
                <c:pt idx="0">
                  <c:v>Σ4.Δείκτης Αντικατάστασης  2 (15-19)/(65-69)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1'!$D$92:$L$92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88.816692741135924</c:v>
                </c:pt>
                <c:pt idx="2">
                  <c:v>86.035195243842736</c:v>
                </c:pt>
                <c:pt idx="3">
                  <c:v>78.479413585876571</c:v>
                </c:pt>
                <c:pt idx="4">
                  <c:v>59.082660987719137</c:v>
                </c:pt>
                <c:pt idx="5">
                  <c:v>54.253109233910038</c:v>
                </c:pt>
                <c:pt idx="6">
                  <c:v>56.20495709521915</c:v>
                </c:pt>
                <c:pt idx="7">
                  <c:v>64.23078635065761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'Graf_δομικοι 1'!$C$94</c:f>
              <c:strCache>
                <c:ptCount val="1"/>
                <c:pt idx="0">
                  <c:v>Σ5.Δείκτης Αντικατάστασης  2 (15-19)/(65-69)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1'!$D$94:$L$94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88.32386322827179</c:v>
                </c:pt>
                <c:pt idx="2">
                  <c:v>85.219178056469502</c:v>
                </c:pt>
                <c:pt idx="3">
                  <c:v>77.331878140891334</c:v>
                </c:pt>
                <c:pt idx="4">
                  <c:v>54.473281844130554</c:v>
                </c:pt>
                <c:pt idx="5">
                  <c:v>49.231994065970873</c:v>
                </c:pt>
                <c:pt idx="6">
                  <c:v>47.619309664590133</c:v>
                </c:pt>
                <c:pt idx="7">
                  <c:v>66.612805561782565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'Graf_δομικοι 1'!$C$96</c:f>
              <c:strCache>
                <c:ptCount val="1"/>
                <c:pt idx="0">
                  <c:v>Σ6.Δείκτης Αντικατάστασης  2 (15-19)/(65-69)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'Graf_δομικοι 1'!$D$78:$L$78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'Graf_δομικοι 1'!$D$96:$L$96</c:f>
              <c:numCache>
                <c:formatCode>General</c:formatCode>
                <c:ptCount val="9"/>
                <c:pt idx="0">
                  <c:v>88.383845025875047</c:v>
                </c:pt>
                <c:pt idx="1">
                  <c:v>88.779710185364124</c:v>
                </c:pt>
                <c:pt idx="2">
                  <c:v>85.944051503780699</c:v>
                </c:pt>
                <c:pt idx="3">
                  <c:v>78.349645203517355</c:v>
                </c:pt>
                <c:pt idx="4">
                  <c:v>56.031874402284906</c:v>
                </c:pt>
                <c:pt idx="5">
                  <c:v>51.68655808052921</c:v>
                </c:pt>
                <c:pt idx="6">
                  <c:v>51.382937042168471</c:v>
                </c:pt>
                <c:pt idx="7">
                  <c:v>73.831382494618822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098928"/>
        <c:axId val="230096576"/>
      </c:lineChart>
      <c:catAx>
        <c:axId val="23009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30096576"/>
        <c:crosses val="autoZero"/>
        <c:auto val="1"/>
        <c:lblAlgn val="ctr"/>
        <c:lblOffset val="100"/>
        <c:noMultiLvlLbl val="0"/>
      </c:catAx>
      <c:valAx>
        <c:axId val="230096576"/>
        <c:scaling>
          <c:orientation val="minMax"/>
          <c:max val="100"/>
          <c:min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στα 100 άτομα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30098928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1'!$C$101</c:f>
              <c:strCache>
                <c:ptCount val="1"/>
                <c:pt idx="0">
                  <c:v>Σ-1.Συνολικός Πληθυσμός 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1'!$D$101:$L$101</c:f>
              <c:numCache>
                <c:formatCode>General</c:formatCode>
                <c:ptCount val="9"/>
                <c:pt idx="0" formatCode="0.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1'!$C$106</c:f>
              <c:strCache>
                <c:ptCount val="1"/>
                <c:pt idx="0">
                  <c:v>Σ0.Συνολικός Πληθυσμός 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1'!$D$106:$L$106</c:f>
              <c:numCache>
                <c:formatCode>0.0</c:formatCode>
                <c:ptCount val="9"/>
                <c:pt idx="0">
                  <c:v>100</c:v>
                </c:pt>
                <c:pt idx="1">
                  <c:v>98.170839953522218</c:v>
                </c:pt>
                <c:pt idx="2">
                  <c:v>95.59966209758575</c:v>
                </c:pt>
                <c:pt idx="3">
                  <c:v>92.580708182706175</c:v>
                </c:pt>
                <c:pt idx="4">
                  <c:v>89.306152769972002</c:v>
                </c:pt>
                <c:pt idx="5">
                  <c:v>85.769028835569316</c:v>
                </c:pt>
                <c:pt idx="6">
                  <c:v>81.857372334651203</c:v>
                </c:pt>
                <c:pt idx="7">
                  <c:v>77.490559804092285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1'!$C$111</c:f>
              <c:strCache>
                <c:ptCount val="1"/>
                <c:pt idx="0">
                  <c:v>Σ00.Συνολικός Πληθυσμός 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1'!$D$111:$L$111</c:f>
              <c:numCache>
                <c:formatCode>0.0</c:formatCode>
                <c:ptCount val="9"/>
                <c:pt idx="0">
                  <c:v>100</c:v>
                </c:pt>
                <c:pt idx="1">
                  <c:v>98.187877268936049</c:v>
                </c:pt>
                <c:pt idx="2">
                  <c:v>95.868894406824083</c:v>
                </c:pt>
                <c:pt idx="3">
                  <c:v>93.520568329643623</c:v>
                </c:pt>
                <c:pt idx="4">
                  <c:v>91.385298060944862</c:v>
                </c:pt>
                <c:pt idx="5">
                  <c:v>89.080259142245993</c:v>
                </c:pt>
                <c:pt idx="6">
                  <c:v>86.446457070419555</c:v>
                </c:pt>
                <c:pt idx="7">
                  <c:v>83.269103316960752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1'!$C$116</c:f>
              <c:strCache>
                <c:ptCount val="1"/>
                <c:pt idx="0">
                  <c:v>Σ1.Συνολικός Πληθυσμός 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1'!$D$116:$L$116</c:f>
              <c:numCache>
                <c:formatCode>0.0</c:formatCode>
                <c:ptCount val="9"/>
                <c:pt idx="0">
                  <c:v>100</c:v>
                </c:pt>
                <c:pt idx="1">
                  <c:v>98.56151236212861</c:v>
                </c:pt>
                <c:pt idx="2">
                  <c:v>96.452013007534418</c:v>
                </c:pt>
                <c:pt idx="3">
                  <c:v>94.729031177915928</c:v>
                </c:pt>
                <c:pt idx="4">
                  <c:v>93.277922325270552</c:v>
                </c:pt>
                <c:pt idx="5">
                  <c:v>91.749724614868228</c:v>
                </c:pt>
                <c:pt idx="6">
                  <c:v>89.97234713354743</c:v>
                </c:pt>
                <c:pt idx="7">
                  <c:v>87.735859763137839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1'!$C$121</c:f>
              <c:strCache>
                <c:ptCount val="1"/>
                <c:pt idx="0">
                  <c:v>Σ2.Συνολικός Πληθυσμός 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1'!$D$121:$L$121</c:f>
              <c:numCache>
                <c:formatCode>0.0</c:formatCode>
                <c:ptCount val="9"/>
                <c:pt idx="0">
                  <c:v>100</c:v>
                </c:pt>
                <c:pt idx="1">
                  <c:v>99.139133356446692</c:v>
                </c:pt>
                <c:pt idx="2">
                  <c:v>97.654755431204535</c:v>
                </c:pt>
                <c:pt idx="3">
                  <c:v>96.644688710835027</c:v>
                </c:pt>
                <c:pt idx="4">
                  <c:v>95.916115992268914</c:v>
                </c:pt>
                <c:pt idx="5">
                  <c:v>95.127139441767909</c:v>
                </c:pt>
                <c:pt idx="6">
                  <c:v>94.134809703967306</c:v>
                </c:pt>
                <c:pt idx="7">
                  <c:v>92.686270724866688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1'!$C$126</c:f>
              <c:strCache>
                <c:ptCount val="1"/>
                <c:pt idx="0">
                  <c:v>Σ3.Συνολικός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1'!$D$126:$L$126</c:f>
              <c:numCache>
                <c:formatCode>0.0</c:formatCode>
                <c:ptCount val="9"/>
                <c:pt idx="0">
                  <c:v>100</c:v>
                </c:pt>
                <c:pt idx="1">
                  <c:v>97.644241578171389</c:v>
                </c:pt>
                <c:pt idx="2">
                  <c:v>94.313055911778591</c:v>
                </c:pt>
                <c:pt idx="3">
                  <c:v>91.121084863484427</c:v>
                </c:pt>
                <c:pt idx="4">
                  <c:v>87.626764672222762</c:v>
                </c:pt>
                <c:pt idx="5">
                  <c:v>84.175153345683285</c:v>
                </c:pt>
                <c:pt idx="6">
                  <c:v>80.522183306653559</c:v>
                </c:pt>
                <c:pt idx="7">
                  <c:v>76.580610846854711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1'!$C$131</c:f>
              <c:strCache>
                <c:ptCount val="1"/>
                <c:pt idx="0">
                  <c:v>Σ4.Συνολικός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1'!$D$131:$L$131</c:f>
              <c:numCache>
                <c:formatCode>0.0</c:formatCode>
                <c:ptCount val="9"/>
                <c:pt idx="0">
                  <c:v>100</c:v>
                </c:pt>
                <c:pt idx="1">
                  <c:v>98.220802345135567</c:v>
                </c:pt>
                <c:pt idx="2">
                  <c:v>95.476117354203453</c:v>
                </c:pt>
                <c:pt idx="3">
                  <c:v>92.952250489323944</c:v>
                </c:pt>
                <c:pt idx="4">
                  <c:v>90.150076032026632</c:v>
                </c:pt>
                <c:pt idx="5">
                  <c:v>87.393992075287215</c:v>
                </c:pt>
                <c:pt idx="6">
                  <c:v>84.458157230336511</c:v>
                </c:pt>
                <c:pt idx="7">
                  <c:v>81.22886665986519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1'!$C$136</c:f>
              <c:strCache>
                <c:ptCount val="1"/>
                <c:pt idx="0">
                  <c:v>Σ5.Συνολικός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1'!$D$136:$L$136</c:f>
              <c:numCache>
                <c:formatCode>0.0</c:formatCode>
                <c:ptCount val="9"/>
                <c:pt idx="0">
                  <c:v>100</c:v>
                </c:pt>
                <c:pt idx="1">
                  <c:v>97.508527246107477</c:v>
                </c:pt>
                <c:pt idx="2">
                  <c:v>94.079074599236819</c:v>
                </c:pt>
                <c:pt idx="3">
                  <c:v>90.66517268970054</c:v>
                </c:pt>
                <c:pt idx="4">
                  <c:v>87.706450194219855</c:v>
                </c:pt>
                <c:pt idx="5">
                  <c:v>85.195969160529884</c:v>
                </c:pt>
                <c:pt idx="6">
                  <c:v>82.178391472831763</c:v>
                </c:pt>
                <c:pt idx="7">
                  <c:v>78.674111979613983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1'!$C$141</c:f>
              <c:strCache>
                <c:ptCount val="1"/>
                <c:pt idx="0">
                  <c:v>Σ6.Συνολικός Πληθυσμός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1'!$D$141:$L$141</c:f>
              <c:numCache>
                <c:formatCode>0.0</c:formatCode>
                <c:ptCount val="9"/>
                <c:pt idx="0">
                  <c:v>100</c:v>
                </c:pt>
                <c:pt idx="1">
                  <c:v>98.071223478741388</c:v>
                </c:pt>
                <c:pt idx="2">
                  <c:v>95.222977459772082</c:v>
                </c:pt>
                <c:pt idx="3">
                  <c:v>92.460388650538746</c:v>
                </c:pt>
                <c:pt idx="4">
                  <c:v>90.306654293882687</c:v>
                </c:pt>
                <c:pt idx="5">
                  <c:v>88.657419259337061</c:v>
                </c:pt>
                <c:pt idx="6">
                  <c:v>86.513831687631878</c:v>
                </c:pt>
                <c:pt idx="7">
                  <c:v>83.860444631600856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81920"/>
        <c:axId val="214484304"/>
      </c:lineChart>
      <c:catAx>
        <c:axId val="2144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484304"/>
        <c:crosses val="autoZero"/>
        <c:auto val="1"/>
        <c:lblAlgn val="ctr"/>
        <c:lblOffset val="100"/>
        <c:noMultiLvlLbl val="0"/>
      </c:catAx>
      <c:valAx>
        <c:axId val="214484304"/>
        <c:scaling>
          <c:orientation val="minMax"/>
          <c:max val="110"/>
          <c:min val="7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4481920"/>
        <c:crosses val="autoZero"/>
        <c:crossBetween val="between"/>
        <c:majorUnit val="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1'!$C$103</c:f>
              <c:strCache>
                <c:ptCount val="1"/>
                <c:pt idx="0">
                  <c:v>Σ-1.Γυναίκες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1'!$D$103:$L$103</c:f>
              <c:numCache>
                <c:formatCode>General</c:formatCode>
                <c:ptCount val="9"/>
                <c:pt idx="0" formatCode="0.0">
                  <c:v>99.999999999999986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1'!$C$108</c:f>
              <c:strCache>
                <c:ptCount val="1"/>
                <c:pt idx="0">
                  <c:v>Σ0.Γυναίκες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1'!$D$108:$L$108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98.218795414830467</c:v>
                </c:pt>
                <c:pt idx="2">
                  <c:v>95.707118746473</c:v>
                </c:pt>
                <c:pt idx="3">
                  <c:v>92.758132729905938</c:v>
                </c:pt>
                <c:pt idx="4">
                  <c:v>89.567423483617404</c:v>
                </c:pt>
                <c:pt idx="5">
                  <c:v>86.092968422587859</c:v>
                </c:pt>
                <c:pt idx="6">
                  <c:v>82.191738675283844</c:v>
                </c:pt>
                <c:pt idx="7">
                  <c:v>77.781106036717645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1'!$C$113</c:f>
              <c:strCache>
                <c:ptCount val="1"/>
                <c:pt idx="0">
                  <c:v>Σ00.Γυναίκες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1'!$D$113:$L$113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98.240569401917483</c:v>
                </c:pt>
                <c:pt idx="2">
                  <c:v>95.984769997451124</c:v>
                </c:pt>
                <c:pt idx="3">
                  <c:v>93.545488487020407</c:v>
                </c:pt>
                <c:pt idx="4">
                  <c:v>91.353298997661213</c:v>
                </c:pt>
                <c:pt idx="5">
                  <c:v>88.98756628119321</c:v>
                </c:pt>
                <c:pt idx="6">
                  <c:v>86.257574900582597</c:v>
                </c:pt>
                <c:pt idx="7">
                  <c:v>82.905107198849507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1'!$C$118</c:f>
              <c:strCache>
                <c:ptCount val="1"/>
                <c:pt idx="0">
                  <c:v>Σ1.Γυναίκες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1'!$D$118:$L$118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98.645447008818493</c:v>
                </c:pt>
                <c:pt idx="2">
                  <c:v>96.714285456391877</c:v>
                </c:pt>
                <c:pt idx="3">
                  <c:v>94.924309018395249</c:v>
                </c:pt>
                <c:pt idx="4">
                  <c:v>93.466443188781298</c:v>
                </c:pt>
                <c:pt idx="5">
                  <c:v>91.927474222647305</c:v>
                </c:pt>
                <c:pt idx="6">
                  <c:v>90.075856249087025</c:v>
                </c:pt>
                <c:pt idx="7">
                  <c:v>87.700464049624998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1'!$C$123</c:f>
              <c:strCache>
                <c:ptCount val="1"/>
                <c:pt idx="0">
                  <c:v>Σ2.Γυναίκες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1'!$D$123:$L$123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98.96875347501971</c:v>
                </c:pt>
                <c:pt idx="2">
                  <c:v>97.508955502291712</c:v>
                </c:pt>
                <c:pt idx="3">
                  <c:v>96.276971329335652</c:v>
                </c:pt>
                <c:pt idx="4">
                  <c:v>95.408656502202916</c:v>
                </c:pt>
                <c:pt idx="5">
                  <c:v>94.4783460762837</c:v>
                </c:pt>
                <c:pt idx="6">
                  <c:v>93.263806381210713</c:v>
                </c:pt>
                <c:pt idx="7">
                  <c:v>91.533044026162017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1'!$C$128</c:f>
              <c:strCache>
                <c:ptCount val="1"/>
                <c:pt idx="0">
                  <c:v>Σ3.Γυναίκες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1'!$D$128:$L$128</c:f>
              <c:numCache>
                <c:formatCode>0.0</c:formatCode>
                <c:ptCount val="9"/>
                <c:pt idx="0">
                  <c:v>99.999999999999986</c:v>
                </c:pt>
                <c:pt idx="1">
                  <c:v>97.923366373701242</c:v>
                </c:pt>
                <c:pt idx="2">
                  <c:v>94.965785968227877</c:v>
                </c:pt>
                <c:pt idx="3">
                  <c:v>92.04797974778684</c:v>
                </c:pt>
                <c:pt idx="4">
                  <c:v>88.874831687865509</c:v>
                </c:pt>
                <c:pt idx="5">
                  <c:v>85.662725969380958</c:v>
                </c:pt>
                <c:pt idx="6">
                  <c:v>82.154127363290343</c:v>
                </c:pt>
                <c:pt idx="7">
                  <c:v>78.224375113582113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1'!$C$133</c:f>
              <c:strCache>
                <c:ptCount val="1"/>
                <c:pt idx="0">
                  <c:v>Σ4.Γυναίκες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1'!$D$133:$L$133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98.245783197333751</c:v>
                </c:pt>
                <c:pt idx="2">
                  <c:v>95.723926669807327</c:v>
                </c:pt>
                <c:pt idx="3">
                  <c:v>93.323882661791899</c:v>
                </c:pt>
                <c:pt idx="4">
                  <c:v>90.714600086254165</c:v>
                </c:pt>
                <c:pt idx="5">
                  <c:v>88.074258527234846</c:v>
                </c:pt>
                <c:pt idx="6">
                  <c:v>85.145618544810077</c:v>
                </c:pt>
                <c:pt idx="7">
                  <c:v>81.799716944818783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1'!$C$138</c:f>
              <c:strCache>
                <c:ptCount val="1"/>
                <c:pt idx="0">
                  <c:v>Σ5.Γυναίκες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1'!$D$138:$L$138</c:f>
              <c:numCache>
                <c:formatCode>0.0</c:formatCode>
                <c:ptCount val="9"/>
                <c:pt idx="0">
                  <c:v>99.999999999999986</c:v>
                </c:pt>
                <c:pt idx="1">
                  <c:v>97.77782722689021</c:v>
                </c:pt>
                <c:pt idx="2">
                  <c:v>94.712283242239835</c:v>
                </c:pt>
                <c:pt idx="3">
                  <c:v>91.56872437142485</c:v>
                </c:pt>
                <c:pt idx="4">
                  <c:v>88.873755995001375</c:v>
                </c:pt>
                <c:pt idx="5">
                  <c:v>86.551514046934827</c:v>
                </c:pt>
                <c:pt idx="6">
                  <c:v>83.636432231511492</c:v>
                </c:pt>
                <c:pt idx="7">
                  <c:v>80.118361501085545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1'!$C$143</c:f>
              <c:strCache>
                <c:ptCount val="1"/>
                <c:pt idx="0">
                  <c:v>Σ6.Γυναίκες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1'!$D$143:$L$143</c:f>
              <c:numCache>
                <c:formatCode>0.0</c:formatCode>
                <c:ptCount val="9"/>
                <c:pt idx="0">
                  <c:v>99.999999999999986</c:v>
                </c:pt>
                <c:pt idx="1">
                  <c:v>98.087015034944415</c:v>
                </c:pt>
                <c:pt idx="2">
                  <c:v>95.451723213399035</c:v>
                </c:pt>
                <c:pt idx="3">
                  <c:v>92.809257917767852</c:v>
                </c:pt>
                <c:pt idx="4">
                  <c:v>90.784358881500651</c:v>
                </c:pt>
                <c:pt idx="5">
                  <c:v>89.190459407157817</c:v>
                </c:pt>
                <c:pt idx="6">
                  <c:v>87.002808778431856</c:v>
                </c:pt>
                <c:pt idx="7">
                  <c:v>84.198149231235845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83912"/>
        <c:axId val="214484696"/>
      </c:lineChart>
      <c:catAx>
        <c:axId val="21448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484696"/>
        <c:crosses val="autoZero"/>
        <c:auto val="1"/>
        <c:lblAlgn val="ctr"/>
        <c:lblOffset val="100"/>
        <c:noMultiLvlLbl val="0"/>
      </c:catAx>
      <c:valAx>
        <c:axId val="214484696"/>
        <c:scaling>
          <c:orientation val="minMax"/>
          <c:max val="110"/>
          <c:min val="7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4483912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'Graf_pop_tot 1'!$C$102</c:f>
              <c:strCache>
                <c:ptCount val="1"/>
                <c:pt idx="0">
                  <c:v>Σ-1.Άνδρες 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1'!$D$102:$L$102</c:f>
              <c:numCache>
                <c:formatCode>General</c:formatCode>
                <c:ptCount val="9"/>
                <c:pt idx="0" formatCode="0.0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'Graf_pop_tot 1'!$C$107</c:f>
              <c:strCache>
                <c:ptCount val="1"/>
                <c:pt idx="0">
                  <c:v>Σ0.Άνδρες 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1'!$D$107:$L$107</c:f>
              <c:numCache>
                <c:formatCode>0.0</c:formatCode>
                <c:ptCount val="9"/>
                <c:pt idx="0">
                  <c:v>100</c:v>
                </c:pt>
                <c:pt idx="1">
                  <c:v>98.119960426896156</c:v>
                </c:pt>
                <c:pt idx="2">
                  <c:v>95.485653321962417</c:v>
                </c:pt>
                <c:pt idx="3">
                  <c:v>92.392465243797872</c:v>
                </c:pt>
                <c:pt idx="4">
                  <c:v>89.028951177726128</c:v>
                </c:pt>
                <c:pt idx="5">
                  <c:v>85.425337160141453</c:v>
                </c:pt>
                <c:pt idx="6">
                  <c:v>81.502618138424737</c:v>
                </c:pt>
                <c:pt idx="7">
                  <c:v>77.182297629656205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'Graf_pop_tot 1'!$C$112</c:f>
              <c:strCache>
                <c:ptCount val="1"/>
                <c:pt idx="0">
                  <c:v>Σ00.Άνδρες 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1'!$D$112:$L$112</c:f>
              <c:numCache>
                <c:formatCode>0.0</c:formatCode>
                <c:ptCount val="9"/>
                <c:pt idx="0">
                  <c:v>100</c:v>
                </c:pt>
                <c:pt idx="1">
                  <c:v>98.131972253951801</c:v>
                </c:pt>
                <c:pt idx="2">
                  <c:v>95.745953347812616</c:v>
                </c:pt>
                <c:pt idx="3">
                  <c:v>93.494128675510666</c:v>
                </c:pt>
                <c:pt idx="4">
                  <c:v>91.419248254477253</c:v>
                </c:pt>
                <c:pt idx="5">
                  <c:v>89.178603913901227</c:v>
                </c:pt>
                <c:pt idx="6">
                  <c:v>86.646856255981277</c:v>
                </c:pt>
                <c:pt idx="7">
                  <c:v>83.655293954648172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'Graf_pop_tot 1'!$C$117</c:f>
              <c:strCache>
                <c:ptCount val="1"/>
                <c:pt idx="0">
                  <c:v>Σ1.Άνδρες 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1'!$D$117:$L$117</c:f>
              <c:numCache>
                <c:formatCode>0.0</c:formatCode>
                <c:ptCount val="9"/>
                <c:pt idx="0">
                  <c:v>100</c:v>
                </c:pt>
                <c:pt idx="1">
                  <c:v>98.47245983349886</c:v>
                </c:pt>
                <c:pt idx="2">
                  <c:v>96.173748599667448</c:v>
                </c:pt>
                <c:pt idx="3">
                  <c:v>94.52184634821981</c:v>
                </c:pt>
                <c:pt idx="4">
                  <c:v>93.07790647654565</c:v>
                </c:pt>
                <c:pt idx="5">
                  <c:v>91.561136794940182</c:v>
                </c:pt>
                <c:pt idx="6">
                  <c:v>89.8625265905589</c:v>
                </c:pt>
                <c:pt idx="7">
                  <c:v>87.773413716305953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'Graf_pop_tot 1'!$C$122</c:f>
              <c:strCache>
                <c:ptCount val="1"/>
                <c:pt idx="0">
                  <c:v>Σ2.Άνδρες 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1'!$D$122:$L$122</c:f>
              <c:numCache>
                <c:formatCode>0.0</c:formatCode>
                <c:ptCount val="9"/>
                <c:pt idx="0">
                  <c:v>100</c:v>
                </c:pt>
                <c:pt idx="1">
                  <c:v>99.319902083868371</c:v>
                </c:pt>
                <c:pt idx="2">
                  <c:v>97.809445453212973</c:v>
                </c:pt>
                <c:pt idx="3">
                  <c:v>97.034827514476291</c:v>
                </c:pt>
                <c:pt idx="4">
                  <c:v>96.454517624368748</c:v>
                </c:pt>
                <c:pt idx="5">
                  <c:v>95.815492726533265</c:v>
                </c:pt>
                <c:pt idx="6">
                  <c:v>95.058922110408986</c:v>
                </c:pt>
                <c:pt idx="7">
                  <c:v>93.909814966167588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'Graf_pop_tot 1'!$C$127</c:f>
              <c:strCache>
                <c:ptCount val="1"/>
                <c:pt idx="0">
                  <c:v>Σ3.Άνδρες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1'!$D$127:$L$127</c:f>
              <c:numCache>
                <c:formatCode>0.0</c:formatCode>
                <c:ptCount val="9"/>
                <c:pt idx="0">
                  <c:v>100</c:v>
                </c:pt>
                <c:pt idx="1">
                  <c:v>97.348097258447879</c:v>
                </c:pt>
                <c:pt idx="2">
                  <c:v>93.620525897871048</c:v>
                </c:pt>
                <c:pt idx="3">
                  <c:v>90.137672929600768</c:v>
                </c:pt>
                <c:pt idx="4">
                  <c:v>86.302597263106676</c:v>
                </c:pt>
                <c:pt idx="5">
                  <c:v>82.596876568631131</c:v>
                </c:pt>
                <c:pt idx="6">
                  <c:v>78.790732105544592</c:v>
                </c:pt>
                <c:pt idx="7">
                  <c:v>74.836618703012107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'Graf_pop_tot 1'!$C$132</c:f>
              <c:strCache>
                <c:ptCount val="1"/>
                <c:pt idx="0">
                  <c:v>Σ4.Άνδρες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1'!$D$132:$L$132</c:f>
              <c:numCache>
                <c:formatCode>0.0</c:formatCode>
                <c:ptCount val="9"/>
                <c:pt idx="0">
                  <c:v>100</c:v>
                </c:pt>
                <c:pt idx="1">
                  <c:v>98.194298295338442</c:v>
                </c:pt>
                <c:pt idx="2">
                  <c:v>95.213197963429337</c:v>
                </c:pt>
                <c:pt idx="3">
                  <c:v>92.557958191880545</c:v>
                </c:pt>
                <c:pt idx="4">
                  <c:v>89.5511303464977</c:v>
                </c:pt>
                <c:pt idx="5">
                  <c:v>86.672246645038712</c:v>
                </c:pt>
                <c:pt idx="6">
                  <c:v>83.728778233660393</c:v>
                </c:pt>
                <c:pt idx="7">
                  <c:v>80.623209004189633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'Graf_pop_tot 1'!$C$137</c:f>
              <c:strCache>
                <c:ptCount val="1"/>
                <c:pt idx="0">
                  <c:v>Σ5.Άνδρες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1'!$D$137:$L$137</c:f>
              <c:numCache>
                <c:formatCode>0.0</c:formatCode>
                <c:ptCount val="9"/>
                <c:pt idx="0">
                  <c:v>100</c:v>
                </c:pt>
                <c:pt idx="1">
                  <c:v>97.22280680533099</c:v>
                </c:pt>
                <c:pt idx="2">
                  <c:v>93.407256309252247</c:v>
                </c:pt>
                <c:pt idx="3">
                  <c:v>89.706527300954946</c:v>
                </c:pt>
                <c:pt idx="4">
                  <c:v>86.467968383152197</c:v>
                </c:pt>
                <c:pt idx="5">
                  <c:v>83.757770459920067</c:v>
                </c:pt>
                <c:pt idx="6">
                  <c:v>80.631447254606172</c:v>
                </c:pt>
                <c:pt idx="7">
                  <c:v>77.141799913839762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'Graf_pop_tot 1'!$C$142</c:f>
              <c:strCache>
                <c:ptCount val="1"/>
                <c:pt idx="0">
                  <c:v>Σ6.Άνδρες 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'Graf_pop_tot 1'!$D$99:$L$99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  <c:pt idx="8">
                  <c:v>2055</c:v>
                </c:pt>
              </c:numCache>
            </c:numRef>
          </c:cat>
          <c:val>
            <c:numRef>
              <c:f>'Graf_pop_tot 1'!$D$142:$L$142</c:f>
              <c:numCache>
                <c:formatCode>0.0</c:formatCode>
                <c:ptCount val="9"/>
                <c:pt idx="0">
                  <c:v>100</c:v>
                </c:pt>
                <c:pt idx="1">
                  <c:v>98.054469038634252</c:v>
                </c:pt>
                <c:pt idx="2">
                  <c:v>94.980284024139138</c:v>
                </c:pt>
                <c:pt idx="3">
                  <c:v>92.090247217493115</c:v>
                </c:pt>
                <c:pt idx="4">
                  <c:v>89.799821857658756</c:v>
                </c:pt>
                <c:pt idx="5">
                  <c:v>88.091877198976462</c:v>
                </c:pt>
                <c:pt idx="6">
                  <c:v>85.995039411795418</c:v>
                </c:pt>
                <c:pt idx="7">
                  <c:v>83.502148627347481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85480"/>
        <c:axId val="214485088"/>
      </c:lineChart>
      <c:catAx>
        <c:axId val="21448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485088"/>
        <c:crosses val="autoZero"/>
        <c:auto val="1"/>
        <c:lblAlgn val="ctr"/>
        <c:lblOffset val="100"/>
        <c:noMultiLvlLbl val="0"/>
      </c:catAx>
      <c:valAx>
        <c:axId val="214485088"/>
        <c:scaling>
          <c:orientation val="minMax"/>
          <c:max val="110"/>
          <c:min val="7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4485480"/>
        <c:crosses val="autoZero"/>
        <c:crossBetween val="between"/>
        <c:majorUnit val="1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0622878016248345E-2"/>
          <c:y val="2.2151238891676955E-2"/>
          <c:w val="0.84478560385594759"/>
          <c:h val="0.92296760004725176"/>
        </c:manualLayout>
      </c:layout>
      <c:lineChart>
        <c:grouping val="standard"/>
        <c:varyColors val="0"/>
        <c:ser>
          <c:idx val="0"/>
          <c:order val="0"/>
          <c:tx>
            <c:strRef>
              <c:f>Graf_groupes1!$C$5</c:f>
              <c:strCache>
                <c:ptCount val="1"/>
                <c:pt idx="0">
                  <c:v>Σ-1.0-19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Graf_groupes1!$D$5:$L$5</c:f>
              <c:numCache>
                <c:formatCode>0.0</c:formatCode>
                <c:ptCount val="9"/>
                <c:pt idx="0">
                  <c:v>2115.5639999999999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Graf_groupes1!$C$13</c:f>
              <c:strCache>
                <c:ptCount val="1"/>
                <c:pt idx="0">
                  <c:v>Σ0.0-19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Graf_groupes1!$D$13:$L$13</c:f>
              <c:numCache>
                <c:formatCode>0.0</c:formatCode>
                <c:ptCount val="9"/>
                <c:pt idx="0">
                  <c:v>2115.5639999999999</c:v>
                </c:pt>
                <c:pt idx="1">
                  <c:v>2002.4310155151893</c:v>
                </c:pt>
                <c:pt idx="2">
                  <c:v>1852.5875593248106</c:v>
                </c:pt>
                <c:pt idx="3">
                  <c:v>1657.5747664818616</c:v>
                </c:pt>
                <c:pt idx="4">
                  <c:v>1497.965133536615</c:v>
                </c:pt>
                <c:pt idx="5">
                  <c:v>1403.1464325183383</c:v>
                </c:pt>
                <c:pt idx="6">
                  <c:v>1334.9597280395594</c:v>
                </c:pt>
                <c:pt idx="7">
                  <c:v>1262.6497498432718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Graf_groupes1!$C$21</c:f>
              <c:strCache>
                <c:ptCount val="1"/>
                <c:pt idx="0">
                  <c:v>Σ00.0-19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Graf_groupes1!$D$21:$L$21</c:f>
              <c:numCache>
                <c:formatCode>0.0</c:formatCode>
                <c:ptCount val="9"/>
                <c:pt idx="0">
                  <c:v>2115.5639999999999</c:v>
                </c:pt>
                <c:pt idx="1">
                  <c:v>1989.6700189370581</c:v>
                </c:pt>
                <c:pt idx="2">
                  <c:v>1828.2884489324663</c:v>
                </c:pt>
                <c:pt idx="3">
                  <c:v>1658.893724233091</c:v>
                </c:pt>
                <c:pt idx="4">
                  <c:v>1567.071060157276</c:v>
                </c:pt>
                <c:pt idx="5">
                  <c:v>1555.3426628548818</c:v>
                </c:pt>
                <c:pt idx="6">
                  <c:v>1567.8603807734307</c:v>
                </c:pt>
                <c:pt idx="7">
                  <c:v>1530.7047414884935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Graf_groupes1!$C$29</c:f>
              <c:strCache>
                <c:ptCount val="1"/>
                <c:pt idx="0">
                  <c:v>Σ1.0-19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Graf_groupes1!$D$29:$L$29</c:f>
              <c:numCache>
                <c:formatCode>0.0</c:formatCode>
                <c:ptCount val="9"/>
                <c:pt idx="0">
                  <c:v>2115.5639999999999</c:v>
                </c:pt>
                <c:pt idx="1">
                  <c:v>2013.852347940553</c:v>
                </c:pt>
                <c:pt idx="2">
                  <c:v>1864.1459998238845</c:v>
                </c:pt>
                <c:pt idx="3">
                  <c:v>1717.0590648211917</c:v>
                </c:pt>
                <c:pt idx="4">
                  <c:v>1648.4885902647788</c:v>
                </c:pt>
                <c:pt idx="5">
                  <c:v>1661.8939529872544</c:v>
                </c:pt>
                <c:pt idx="6">
                  <c:v>1701.6301967898539</c:v>
                </c:pt>
                <c:pt idx="7">
                  <c:v>1691.4202241349285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Graf_groupes1!$C$37</c:f>
              <c:strCache>
                <c:ptCount val="1"/>
                <c:pt idx="0">
                  <c:v>Σ2.0-19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Graf_groupes1!$D$37:$L$37</c:f>
              <c:numCache>
                <c:formatCode>0.0</c:formatCode>
                <c:ptCount val="9"/>
                <c:pt idx="0">
                  <c:v>2115.5639999999999</c:v>
                </c:pt>
                <c:pt idx="1">
                  <c:v>2027.3705666120975</c:v>
                </c:pt>
                <c:pt idx="2">
                  <c:v>1897.596546529953</c:v>
                </c:pt>
                <c:pt idx="3">
                  <c:v>1778.3467363847819</c:v>
                </c:pt>
                <c:pt idx="4">
                  <c:v>1741.5883078878048</c:v>
                </c:pt>
                <c:pt idx="5">
                  <c:v>1784.333031967122</c:v>
                </c:pt>
                <c:pt idx="6">
                  <c:v>1846.4407459149077</c:v>
                </c:pt>
                <c:pt idx="7">
                  <c:v>1849.7333953924115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Graf_groupes1!$C$45</c:f>
              <c:strCache>
                <c:ptCount val="1"/>
                <c:pt idx="0">
                  <c:v>Σ3.0-19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Graf_groupes1!$D$45:$L$45</c:f>
              <c:numCache>
                <c:formatCode>0.0</c:formatCode>
                <c:ptCount val="9"/>
                <c:pt idx="0">
                  <c:v>2115.5639999999999</c:v>
                </c:pt>
                <c:pt idx="1">
                  <c:v>1987.3169779823302</c:v>
                </c:pt>
                <c:pt idx="2">
                  <c:v>1804.7657920279173</c:v>
                </c:pt>
                <c:pt idx="3">
                  <c:v>1602.7018552296781</c:v>
                </c:pt>
                <c:pt idx="4">
                  <c:v>1448.0133697513609</c:v>
                </c:pt>
                <c:pt idx="5">
                  <c:v>1396.9688063407107</c:v>
                </c:pt>
                <c:pt idx="6">
                  <c:v>1385.3001915514621</c:v>
                </c:pt>
                <c:pt idx="7">
                  <c:v>1352.2452037003343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Graf_groupes1!$C$53</c:f>
              <c:strCache>
                <c:ptCount val="1"/>
                <c:pt idx="0">
                  <c:v>Σ4.0-19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Graf_groupes1!$D$53:$L$53</c:f>
              <c:numCache>
                <c:formatCode>0.0</c:formatCode>
                <c:ptCount val="9"/>
                <c:pt idx="0">
                  <c:v>2115.5639999999999</c:v>
                </c:pt>
                <c:pt idx="1">
                  <c:v>2000.7382034173916</c:v>
                </c:pt>
                <c:pt idx="2">
                  <c:v>1834.0936153232419</c:v>
                </c:pt>
                <c:pt idx="3">
                  <c:v>1655.4134681623923</c:v>
                </c:pt>
                <c:pt idx="4">
                  <c:v>1529.8999059403848</c:v>
                </c:pt>
                <c:pt idx="5">
                  <c:v>1504.5386399060073</c:v>
                </c:pt>
                <c:pt idx="6">
                  <c:v>1513.3925076914543</c:v>
                </c:pt>
                <c:pt idx="7">
                  <c:v>1492.3127189409504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Graf_groupes1!$C$61</c:f>
              <c:strCache>
                <c:ptCount val="1"/>
                <c:pt idx="0">
                  <c:v>Σ5.0-19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Graf_groupes1!$D$61:$L$61</c:f>
              <c:numCache>
                <c:formatCode>0.0</c:formatCode>
                <c:ptCount val="9"/>
                <c:pt idx="0">
                  <c:v>2115.5639999999999</c:v>
                </c:pt>
                <c:pt idx="1">
                  <c:v>1968.7177396222087</c:v>
                </c:pt>
                <c:pt idx="2">
                  <c:v>1770.6585253729522</c:v>
                </c:pt>
                <c:pt idx="3">
                  <c:v>1539.7786722623264</c:v>
                </c:pt>
                <c:pt idx="4">
                  <c:v>1435.2567893407745</c:v>
                </c:pt>
                <c:pt idx="5">
                  <c:v>1501.0683993810867</c:v>
                </c:pt>
                <c:pt idx="6">
                  <c:v>1569.1225023977165</c:v>
                </c:pt>
                <c:pt idx="7">
                  <c:v>1606.9525008793041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Graf_groupes1!$C$69</c:f>
              <c:strCache>
                <c:ptCount val="1"/>
                <c:pt idx="0">
                  <c:v>Σ6.0-19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Graf_groupes1!$D$69:$L$69</c:f>
              <c:numCache>
                <c:formatCode>0.0</c:formatCode>
                <c:ptCount val="9"/>
                <c:pt idx="0">
                  <c:v>2115.5639999999999</c:v>
                </c:pt>
                <c:pt idx="1">
                  <c:v>1980.6226317315354</c:v>
                </c:pt>
                <c:pt idx="2">
                  <c:v>1797.8274245347723</c:v>
                </c:pt>
                <c:pt idx="3">
                  <c:v>1588.3926917086069</c:v>
                </c:pt>
                <c:pt idx="4">
                  <c:v>1525.1446012568058</c:v>
                </c:pt>
                <c:pt idx="5">
                  <c:v>1635.9859798920393</c:v>
                </c:pt>
                <c:pt idx="6">
                  <c:v>1741.9478084944099</c:v>
                </c:pt>
                <c:pt idx="7">
                  <c:v>1808.2723942285038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83520"/>
        <c:axId val="214482344"/>
      </c:lineChart>
      <c:catAx>
        <c:axId val="21448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14482344"/>
        <c:crosses val="autoZero"/>
        <c:auto val="1"/>
        <c:lblAlgn val="ctr"/>
        <c:lblOffset val="100"/>
        <c:noMultiLvlLbl val="0"/>
      </c:catAx>
      <c:valAx>
        <c:axId val="214482344"/>
        <c:scaling>
          <c:orientation val="minMax"/>
          <c:max val="2500"/>
          <c:min val="1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14483520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Graf_groupes1!$C$6</c:f>
              <c:strCache>
                <c:ptCount val="1"/>
                <c:pt idx="0">
                  <c:v>Σ-1.20-44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Graf_groupes1!$D$6:$L$6</c:f>
              <c:numCache>
                <c:formatCode>0.0</c:formatCode>
                <c:ptCount val="9"/>
                <c:pt idx="0">
                  <c:v>3571.5549999999998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Graf_groupes1!$C$14</c:f>
              <c:strCache>
                <c:ptCount val="1"/>
                <c:pt idx="0">
                  <c:v>Σ0.20-44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Graf_groupes1!$D$14:$L$14</c:f>
              <c:numCache>
                <c:formatCode>0.0</c:formatCode>
                <c:ptCount val="9"/>
                <c:pt idx="0">
                  <c:v>3571.5549999999998</c:v>
                </c:pt>
                <c:pt idx="1">
                  <c:v>3279.3529115024403</c:v>
                </c:pt>
                <c:pt idx="2">
                  <c:v>2989.4490766490885</c:v>
                </c:pt>
                <c:pt idx="3">
                  <c:v>2783.5537563477428</c:v>
                </c:pt>
                <c:pt idx="4">
                  <c:v>2669.3880738541447</c:v>
                </c:pt>
                <c:pt idx="5">
                  <c:v>2518.7795115190193</c:v>
                </c:pt>
                <c:pt idx="6">
                  <c:v>2361.6564346834166</c:v>
                </c:pt>
                <c:pt idx="7">
                  <c:v>2186.0265461979366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Graf_groupes1!$C$22</c:f>
              <c:strCache>
                <c:ptCount val="1"/>
                <c:pt idx="0">
                  <c:v>Σ00.20-44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Graf_groupes1!$D$22:$L$22</c:f>
              <c:numCache>
                <c:formatCode>0.0</c:formatCode>
                <c:ptCount val="9"/>
                <c:pt idx="0">
                  <c:v>3571.5549999999998</c:v>
                </c:pt>
                <c:pt idx="1">
                  <c:v>3279.7340041682373</c:v>
                </c:pt>
                <c:pt idx="2">
                  <c:v>2990.0194985860221</c:v>
                </c:pt>
                <c:pt idx="3">
                  <c:v>2784.2922264561148</c:v>
                </c:pt>
                <c:pt idx="4">
                  <c:v>2670.0558380494367</c:v>
                </c:pt>
                <c:pt idx="5">
                  <c:v>2506.52246172492</c:v>
                </c:pt>
                <c:pt idx="6">
                  <c:v>2337.8112329922947</c:v>
                </c:pt>
                <c:pt idx="7">
                  <c:v>2187.8351278531336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Graf_groupes1!$C$30</c:f>
              <c:strCache>
                <c:ptCount val="1"/>
                <c:pt idx="0">
                  <c:v>Σ1.20-44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Graf_groupes1!$D$30:$L$30</c:f>
              <c:numCache>
                <c:formatCode>0.0</c:formatCode>
                <c:ptCount val="9"/>
                <c:pt idx="0">
                  <c:v>3571.5549999999998</c:v>
                </c:pt>
                <c:pt idx="1">
                  <c:v>3310.6965934201035</c:v>
                </c:pt>
                <c:pt idx="2">
                  <c:v>3049.8406739927927</c:v>
                </c:pt>
                <c:pt idx="3">
                  <c:v>2896.9918175889911</c:v>
                </c:pt>
                <c:pt idx="4">
                  <c:v>2832.456819281389</c:v>
                </c:pt>
                <c:pt idx="5">
                  <c:v>2712.1778812547946</c:v>
                </c:pt>
                <c:pt idx="6">
                  <c:v>2576.1322009259911</c:v>
                </c:pt>
                <c:pt idx="7">
                  <c:v>2456.8415984247686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Graf_groupes1!$C$38</c:f>
              <c:strCache>
                <c:ptCount val="1"/>
                <c:pt idx="0">
                  <c:v>Σ2.20-44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Graf_groupes1!$D$38:$L$38</c:f>
              <c:numCache>
                <c:formatCode>0.0</c:formatCode>
                <c:ptCount val="9"/>
                <c:pt idx="0">
                  <c:v>3571.5549999999998</c:v>
                </c:pt>
                <c:pt idx="1">
                  <c:v>3347.0571850884658</c:v>
                </c:pt>
                <c:pt idx="2">
                  <c:v>3127.5844381105535</c:v>
                </c:pt>
                <c:pt idx="3">
                  <c:v>3013.2881280906004</c:v>
                </c:pt>
                <c:pt idx="4">
                  <c:v>2976.7592212409436</c:v>
                </c:pt>
                <c:pt idx="5">
                  <c:v>2879.8719504519831</c:v>
                </c:pt>
                <c:pt idx="6">
                  <c:v>2769.4336854116614</c:v>
                </c:pt>
                <c:pt idx="7">
                  <c:v>2681.2517877219557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Graf_groupes1!$C$46</c:f>
              <c:strCache>
                <c:ptCount val="1"/>
                <c:pt idx="0">
                  <c:v>Σ3.20-44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Graf_groupes1!$D$46:$L$46</c:f>
              <c:numCache>
                <c:formatCode>0.0</c:formatCode>
                <c:ptCount val="9"/>
                <c:pt idx="0">
                  <c:v>3571.5549999999998</c:v>
                </c:pt>
                <c:pt idx="1">
                  <c:v>3262.8479564379295</c:v>
                </c:pt>
                <c:pt idx="2">
                  <c:v>2957.0917863723362</c:v>
                </c:pt>
                <c:pt idx="3">
                  <c:v>2774.2285472082804</c:v>
                </c:pt>
                <c:pt idx="4">
                  <c:v>2682.1323816874901</c:v>
                </c:pt>
                <c:pt idx="5">
                  <c:v>2542.01219577436</c:v>
                </c:pt>
                <c:pt idx="6">
                  <c:v>2384.6999209305709</c:v>
                </c:pt>
                <c:pt idx="7">
                  <c:v>2228.8547949868971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Graf_groupes1!$C$54</c:f>
              <c:strCache>
                <c:ptCount val="1"/>
                <c:pt idx="0">
                  <c:v>Σ4.20-44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Graf_groupes1!$D$54:$L$54</c:f>
              <c:numCache>
                <c:formatCode>0.0</c:formatCode>
                <c:ptCount val="9"/>
                <c:pt idx="0">
                  <c:v>3571.5549999999998</c:v>
                </c:pt>
                <c:pt idx="1">
                  <c:v>3299.2005549168884</c:v>
                </c:pt>
                <c:pt idx="2">
                  <c:v>3034.7630230154255</c:v>
                </c:pt>
                <c:pt idx="3">
                  <c:v>2890.3354065550516</c:v>
                </c:pt>
                <c:pt idx="4">
                  <c:v>2826.116901720221</c:v>
                </c:pt>
                <c:pt idx="5">
                  <c:v>2709.1624919291417</c:v>
                </c:pt>
                <c:pt idx="6">
                  <c:v>2573.3373330705986</c:v>
                </c:pt>
                <c:pt idx="7">
                  <c:v>2444.0834762165209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Graf_groupes1!$C$62</c:f>
              <c:strCache>
                <c:ptCount val="1"/>
                <c:pt idx="0">
                  <c:v>Σ5.20-44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Graf_groupes1!$D$62:$L$62</c:f>
              <c:numCache>
                <c:formatCode>0.0</c:formatCode>
                <c:ptCount val="9"/>
                <c:pt idx="0">
                  <c:v>3571.5549999999998</c:v>
                </c:pt>
                <c:pt idx="1">
                  <c:v>3264.0676559406734</c:v>
                </c:pt>
                <c:pt idx="2">
                  <c:v>2960.7109770526667</c:v>
                </c:pt>
                <c:pt idx="3">
                  <c:v>2780.134344450852</c:v>
                </c:pt>
                <c:pt idx="4">
                  <c:v>2689.9969548775703</c:v>
                </c:pt>
                <c:pt idx="5">
                  <c:v>2532.0431155596457</c:v>
                </c:pt>
                <c:pt idx="6">
                  <c:v>2359.2887482974415</c:v>
                </c:pt>
                <c:pt idx="7">
                  <c:v>2174.3912739408329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Graf_groupes1!$C$70</c:f>
              <c:strCache>
                <c:ptCount val="1"/>
                <c:pt idx="0">
                  <c:v>Σ6.20-44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Graf_groupes1!$D$70:$L$70</c:f>
              <c:numCache>
                <c:formatCode>0.0</c:formatCode>
                <c:ptCount val="9"/>
                <c:pt idx="0">
                  <c:v>3571.5549999999998</c:v>
                </c:pt>
                <c:pt idx="1">
                  <c:v>3300.4278501625508</c:v>
                </c:pt>
                <c:pt idx="2">
                  <c:v>3038.4485142310646</c:v>
                </c:pt>
                <c:pt idx="3">
                  <c:v>2896.4034728863203</c:v>
                </c:pt>
                <c:pt idx="4">
                  <c:v>2834.2446082571241</c:v>
                </c:pt>
                <c:pt idx="5">
                  <c:v>2698.0370893786267</c:v>
                </c:pt>
                <c:pt idx="6">
                  <c:v>2546.2021801228689</c:v>
                </c:pt>
                <c:pt idx="7">
                  <c:v>2386.0483148697977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10328"/>
        <c:axId val="226413856"/>
      </c:lineChart>
      <c:catAx>
        <c:axId val="226410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3856"/>
        <c:crosses val="autoZero"/>
        <c:auto val="1"/>
        <c:lblAlgn val="ctr"/>
        <c:lblOffset val="100"/>
        <c:noMultiLvlLbl val="0"/>
      </c:catAx>
      <c:valAx>
        <c:axId val="226413856"/>
        <c:scaling>
          <c:orientation val="minMax"/>
          <c:max val="3750"/>
          <c:min val="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10328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Graf_groupes1!$C$7</c:f>
              <c:strCache>
                <c:ptCount val="1"/>
                <c:pt idx="0">
                  <c:v>Σ-1.45-64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Graf_groupes1!$D$7:$L$7</c:f>
              <c:numCache>
                <c:formatCode>0.0</c:formatCode>
                <c:ptCount val="9"/>
                <c:pt idx="0">
                  <c:v>2901.826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Graf_groupes1!$C$15</c:f>
              <c:strCache>
                <c:ptCount val="1"/>
                <c:pt idx="0">
                  <c:v>Σ0.45-64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Graf_groupes1!$D$15:$L$15</c:f>
              <c:numCache>
                <c:formatCode>0.0</c:formatCode>
                <c:ptCount val="9"/>
                <c:pt idx="0">
                  <c:v>2901.826</c:v>
                </c:pt>
                <c:pt idx="1">
                  <c:v>3027.769084667259</c:v>
                </c:pt>
                <c:pt idx="2">
                  <c:v>3094.5530051328697</c:v>
                </c:pt>
                <c:pt idx="3">
                  <c:v>3078.9925645765934</c:v>
                </c:pt>
                <c:pt idx="4">
                  <c:v>2862.0334738778611</c:v>
                </c:pt>
                <c:pt idx="5">
                  <c:v>2616.6217170225659</c:v>
                </c:pt>
                <c:pt idx="6">
                  <c:v>2347.9506806780241</c:v>
                </c:pt>
                <c:pt idx="7">
                  <c:v>2137.7275847243209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Graf_groupes1!$C$23</c:f>
              <c:strCache>
                <c:ptCount val="1"/>
                <c:pt idx="0">
                  <c:v>Σ00.45-64</c:v>
                </c:pt>
              </c:strCache>
            </c:strRef>
          </c:tx>
          <c:spPr>
            <a:ln w="22225"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Graf_groupes1!$D$23:$L$23</c:f>
              <c:numCache>
                <c:formatCode>0.0</c:formatCode>
                <c:ptCount val="9"/>
                <c:pt idx="0">
                  <c:v>2901.826</c:v>
                </c:pt>
                <c:pt idx="1">
                  <c:v>3029.0195698097946</c:v>
                </c:pt>
                <c:pt idx="2">
                  <c:v>3098.4885247177649</c:v>
                </c:pt>
                <c:pt idx="3">
                  <c:v>3086.912154243013</c:v>
                </c:pt>
                <c:pt idx="4">
                  <c:v>2873.2372533394705</c:v>
                </c:pt>
                <c:pt idx="5">
                  <c:v>2629.8951740077391</c:v>
                </c:pt>
                <c:pt idx="6">
                  <c:v>2361.8258529156524</c:v>
                </c:pt>
                <c:pt idx="7">
                  <c:v>2151.2328606134461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Graf_groupes1!$C$31</c:f>
              <c:strCache>
                <c:ptCount val="1"/>
                <c:pt idx="0">
                  <c:v>Σ1.45-64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Graf_groupes1!$D$31:$L$31</c:f>
              <c:numCache>
                <c:formatCode>0.0</c:formatCode>
                <c:ptCount val="9"/>
                <c:pt idx="0">
                  <c:v>2901.826</c:v>
                </c:pt>
                <c:pt idx="1">
                  <c:v>3011.3983516853204</c:v>
                </c:pt>
                <c:pt idx="2">
                  <c:v>3060.8716371182409</c:v>
                </c:pt>
                <c:pt idx="3">
                  <c:v>3042.0550933511631</c:v>
                </c:pt>
                <c:pt idx="4">
                  <c:v>2834.2935627772695</c:v>
                </c:pt>
                <c:pt idx="5">
                  <c:v>2614.9711405006437</c:v>
                </c:pt>
                <c:pt idx="6">
                  <c:v>2389.5461379407006</c:v>
                </c:pt>
                <c:pt idx="7">
                  <c:v>2228.355067623887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Graf_groupes1!$C$39</c:f>
              <c:strCache>
                <c:ptCount val="1"/>
                <c:pt idx="0">
                  <c:v>Σ2.45-64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Graf_groupes1!$D$39:$L$39</c:f>
              <c:numCache>
                <c:formatCode>0.0</c:formatCode>
                <c:ptCount val="9"/>
                <c:pt idx="0">
                  <c:v>2901.826</c:v>
                </c:pt>
                <c:pt idx="1">
                  <c:v>3018.5681031939594</c:v>
                </c:pt>
                <c:pt idx="2">
                  <c:v>3070.9050039407539</c:v>
                </c:pt>
                <c:pt idx="3">
                  <c:v>3059.4912801572282</c:v>
                </c:pt>
                <c:pt idx="4">
                  <c:v>2867.5843716915538</c:v>
                </c:pt>
                <c:pt idx="5">
                  <c:v>2673.3796864508513</c:v>
                </c:pt>
                <c:pt idx="6">
                  <c:v>2481.9108949761603</c:v>
                </c:pt>
                <c:pt idx="7">
                  <c:v>2354.1957702509017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Graf_groupes1!$C$47</c:f>
              <c:strCache>
                <c:ptCount val="1"/>
                <c:pt idx="0">
                  <c:v>Σ3.45-64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Graf_groupes1!$D$47:$L$47</c:f>
              <c:numCache>
                <c:formatCode>0.0</c:formatCode>
                <c:ptCount val="9"/>
                <c:pt idx="0">
                  <c:v>2901.826</c:v>
                </c:pt>
                <c:pt idx="1">
                  <c:v>2998.1603353109135</c:v>
                </c:pt>
                <c:pt idx="2">
                  <c:v>3028.0574897506822</c:v>
                </c:pt>
                <c:pt idx="3">
                  <c:v>2978.7702449981243</c:v>
                </c:pt>
                <c:pt idx="4">
                  <c:v>2730.0823998425099</c:v>
                </c:pt>
                <c:pt idx="5">
                  <c:v>2466.2301281360674</c:v>
                </c:pt>
                <c:pt idx="6">
                  <c:v>2201.4976654616116</c:v>
                </c:pt>
                <c:pt idx="7">
                  <c:v>2012.7196261268907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Graf_groupes1!$C$55</c:f>
              <c:strCache>
                <c:ptCount val="1"/>
                <c:pt idx="0">
                  <c:v>Σ4.45-64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plus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Graf_groupes1!$D$55:$L$55</c:f>
              <c:numCache>
                <c:formatCode>0.0</c:formatCode>
                <c:ptCount val="9"/>
                <c:pt idx="0">
                  <c:v>2901.826</c:v>
                </c:pt>
                <c:pt idx="1">
                  <c:v>3005.3251062091699</c:v>
                </c:pt>
                <c:pt idx="2">
                  <c:v>3038.0631103580599</c:v>
                </c:pt>
                <c:pt idx="3">
                  <c:v>2996.1207116854921</c:v>
                </c:pt>
                <c:pt idx="4">
                  <c:v>2763.1401050241907</c:v>
                </c:pt>
                <c:pt idx="5">
                  <c:v>2524.0436980804261</c:v>
                </c:pt>
                <c:pt idx="6">
                  <c:v>2292.4840358890478</c:v>
                </c:pt>
                <c:pt idx="7">
                  <c:v>2135.9815859917189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Graf_groupes1!$C$63</c:f>
              <c:strCache>
                <c:ptCount val="1"/>
                <c:pt idx="0">
                  <c:v>Σ5.45-64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Graf_groupes1!$D$63:$L$63</c:f>
              <c:numCache>
                <c:formatCode>0.0</c:formatCode>
                <c:ptCount val="9"/>
                <c:pt idx="0">
                  <c:v>2901.826</c:v>
                </c:pt>
                <c:pt idx="1">
                  <c:v>3000.113645698957</c:v>
                </c:pt>
                <c:pt idx="2">
                  <c:v>3031.7119982436116</c:v>
                </c:pt>
                <c:pt idx="3">
                  <c:v>2984.8781703274253</c:v>
                </c:pt>
                <c:pt idx="4">
                  <c:v>2738.3290859929834</c:v>
                </c:pt>
                <c:pt idx="5">
                  <c:v>2475.2380254300701</c:v>
                </c:pt>
                <c:pt idx="6">
                  <c:v>2212.3350587742543</c:v>
                </c:pt>
                <c:pt idx="7">
                  <c:v>2026.8866740215456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Graf_groupes1!$C$71</c:f>
              <c:strCache>
                <c:ptCount val="1"/>
                <c:pt idx="0">
                  <c:v>Σ6.45-64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Graf_groupes1!$D$3:$L$3</c:f>
              <c:numCache>
                <c:formatCode>General</c:formatCode>
                <c:ptCount val="9"/>
                <c:pt idx="0">
                  <c:v>2015</c:v>
                </c:pt>
                <c:pt idx="1">
                  <c:v>2020</c:v>
                </c:pt>
                <c:pt idx="2">
                  <c:v>2025</c:v>
                </c:pt>
                <c:pt idx="3">
                  <c:v>2030</c:v>
                </c:pt>
                <c:pt idx="4">
                  <c:v>2035</c:v>
                </c:pt>
                <c:pt idx="5">
                  <c:v>2040</c:v>
                </c:pt>
                <c:pt idx="6">
                  <c:v>2045</c:v>
                </c:pt>
                <c:pt idx="7">
                  <c:v>2050</c:v>
                </c:pt>
              </c:numCache>
            </c:numRef>
          </c:cat>
          <c:val>
            <c:numRef>
              <c:f>Graf_groupes1!$D$71:$L$71</c:f>
              <c:numCache>
                <c:formatCode>0.0</c:formatCode>
                <c:ptCount val="9"/>
                <c:pt idx="0">
                  <c:v>2901.826</c:v>
                </c:pt>
                <c:pt idx="1">
                  <c:v>3007.2809154116967</c:v>
                </c:pt>
                <c:pt idx="2">
                  <c:v>3041.7265478206273</c:v>
                </c:pt>
                <c:pt idx="3">
                  <c:v>3002.2544613737659</c:v>
                </c:pt>
                <c:pt idx="4">
                  <c:v>2771.4538365119965</c:v>
                </c:pt>
                <c:pt idx="5">
                  <c:v>2533.1772126915344</c:v>
                </c:pt>
                <c:pt idx="6">
                  <c:v>2303.6429055649337</c:v>
                </c:pt>
                <c:pt idx="7">
                  <c:v>2150.7984408754751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409544"/>
        <c:axId val="226411504"/>
      </c:lineChart>
      <c:catAx>
        <c:axId val="226409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l-GR"/>
          </a:p>
        </c:txPr>
        <c:crossAx val="226411504"/>
        <c:crosses val="autoZero"/>
        <c:auto val="1"/>
        <c:lblAlgn val="ctr"/>
        <c:lblOffset val="100"/>
        <c:noMultiLvlLbl val="0"/>
      </c:catAx>
      <c:valAx>
        <c:axId val="226411504"/>
        <c:scaling>
          <c:orientation val="minMax"/>
          <c:max val="3250"/>
          <c:min val="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(σε</a:t>
                </a:r>
                <a:r>
                  <a:rPr lang="el-GR" baseline="0"/>
                  <a:t> χιλ.)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26409544"/>
        <c:crosses val="autoZero"/>
        <c:crossBetween val="between"/>
        <c:majorUnit val="250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19050</xdr:rowOff>
    </xdr:from>
    <xdr:to>
      <xdr:col>21</xdr:col>
      <xdr:colOff>429855</xdr:colOff>
      <xdr:row>39</xdr:row>
      <xdr:rowOff>151590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43</xdr:row>
      <xdr:rowOff>19050</xdr:rowOff>
    </xdr:from>
    <xdr:to>
      <xdr:col>21</xdr:col>
      <xdr:colOff>420330</xdr:colOff>
      <xdr:row>80</xdr:row>
      <xdr:rowOff>113490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84</xdr:row>
      <xdr:rowOff>28575</xdr:rowOff>
    </xdr:from>
    <xdr:to>
      <xdr:col>21</xdr:col>
      <xdr:colOff>420330</xdr:colOff>
      <xdr:row>121</xdr:row>
      <xdr:rowOff>115395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9525</xdr:colOff>
      <xdr:row>2</xdr:row>
      <xdr:rowOff>19050</xdr:rowOff>
    </xdr:from>
    <xdr:to>
      <xdr:col>30</xdr:col>
      <xdr:colOff>410805</xdr:colOff>
      <xdr:row>39</xdr:row>
      <xdr:rowOff>151590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19050</xdr:colOff>
      <xdr:row>84</xdr:row>
      <xdr:rowOff>9525</xdr:rowOff>
    </xdr:from>
    <xdr:to>
      <xdr:col>30</xdr:col>
      <xdr:colOff>420330</xdr:colOff>
      <xdr:row>121</xdr:row>
      <xdr:rowOff>96345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20955</xdr:colOff>
      <xdr:row>43</xdr:row>
      <xdr:rowOff>22860</xdr:rowOff>
    </xdr:from>
    <xdr:to>
      <xdr:col>30</xdr:col>
      <xdr:colOff>422235</xdr:colOff>
      <xdr:row>80</xdr:row>
      <xdr:rowOff>117300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0.82337</cdr:x>
      <cdr:y>0.70704</cdr:y>
    </cdr:from>
    <cdr:to>
      <cdr:x>0.90439</cdr:x>
      <cdr:y>0.73496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46222" y="4581600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0.82338</cdr:x>
      <cdr:y>0.57268</cdr:y>
    </cdr:from>
    <cdr:to>
      <cdr:x>0.88512</cdr:x>
      <cdr:y>0.60354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46246" y="3710971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0.81738</cdr:x>
      <cdr:y>0.68292</cdr:y>
    </cdr:from>
    <cdr:to>
      <cdr:x>0.88617</cdr:x>
      <cdr:y>0.71085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13864" y="4425305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0.14883</cdr:x>
      <cdr:y>0.01765</cdr:y>
    </cdr:from>
    <cdr:to>
      <cdr:x>0.71399</cdr:x>
      <cdr:y>0.05174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03706" y="114401"/>
          <a:ext cx="3051864" cy="220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 baseline="0">
              <a:latin typeface="Times New Roman" pitchFamily="18" charset="0"/>
              <a:cs typeface="Times New Roman" pitchFamily="18" charset="0"/>
            </a:rPr>
            <a:t>20-44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0.82409</cdr:x>
      <cdr:y>0.83079</cdr:y>
    </cdr:from>
    <cdr:to>
      <cdr:x>0.92662</cdr:x>
      <cdr:y>0.86372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50098" y="5383514"/>
          <a:ext cx="553662" cy="213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Σ.0/Σ.00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0.82198</cdr:x>
      <cdr:y>0.73407</cdr:y>
    </cdr:from>
    <cdr:to>
      <cdr:x>0.89959</cdr:x>
      <cdr:y>0.7664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38668" y="4756805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0.82326</cdr:x>
      <cdr:y>0.85402</cdr:y>
    </cdr:from>
    <cdr:to>
      <cdr:x>0.88865</cdr:x>
      <cdr:y>0.88342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45616" y="5534045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0.82973</cdr:x>
      <cdr:y>0.80522</cdr:y>
    </cdr:from>
    <cdr:to>
      <cdr:x>0.90016</cdr:x>
      <cdr:y>0.83462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80554" y="5217821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0.8255</cdr:x>
      <cdr:y>0.82568</cdr:y>
    </cdr:from>
    <cdr:to>
      <cdr:x>0.92146</cdr:x>
      <cdr:y>0.88241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57694" y="5331548"/>
          <a:ext cx="518184" cy="366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Σ.4/Σ.0/Σ.00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0.82197</cdr:x>
      <cdr:y>0.67349</cdr:y>
    </cdr:from>
    <cdr:to>
      <cdr:x>0.88371</cdr:x>
      <cdr:y>0.70435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38632" y="4348808"/>
          <a:ext cx="333396" cy="199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0.8202</cdr:x>
      <cdr:y>0.76151</cdr:y>
    </cdr:from>
    <cdr:to>
      <cdr:x>0.88899</cdr:x>
      <cdr:y>0.78944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29104" y="4917183"/>
          <a:ext cx="371466" cy="180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0.1505</cdr:x>
      <cdr:y>0.05098</cdr:y>
    </cdr:from>
    <cdr:to>
      <cdr:x>0.71566</cdr:x>
      <cdr:y>0.12361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88071" y="139856"/>
          <a:ext cx="2583911" cy="199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 baseline="0">
              <a:latin typeface="Times New Roman" pitchFamily="18" charset="0"/>
              <a:cs typeface="Times New Roman" pitchFamily="18" charset="0"/>
            </a:rPr>
            <a:t>45-64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0.82056</cdr:x>
      <cdr:y>0.81158</cdr:y>
    </cdr:from>
    <cdr:to>
      <cdr:x>0.89817</cdr:x>
      <cdr:y>0.84391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31042" y="5240504"/>
          <a:ext cx="419094" cy="208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0.82326</cdr:x>
      <cdr:y>0.91285</cdr:y>
    </cdr:from>
    <cdr:to>
      <cdr:x>0.88865</cdr:x>
      <cdr:y>0.94225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45622" y="5894373"/>
          <a:ext cx="353106" cy="189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0.8255</cdr:x>
      <cdr:y>0.92518</cdr:y>
    </cdr:from>
    <cdr:to>
      <cdr:x>0.89593</cdr:x>
      <cdr:y>0.95458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57694" y="5973987"/>
          <a:ext cx="380322" cy="189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0.81914</cdr:x>
      <cdr:y>0.72232</cdr:y>
    </cdr:from>
    <cdr:to>
      <cdr:x>0.90016</cdr:x>
      <cdr:y>0.75024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23380" y="4680631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0.81633</cdr:x>
      <cdr:y>0.67264</cdr:y>
    </cdr:from>
    <cdr:to>
      <cdr:x>0.87807</cdr:x>
      <cdr:y>0.7035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08170" y="4358707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0.81456</cdr:x>
      <cdr:y>0.69116</cdr:y>
    </cdr:from>
    <cdr:to>
      <cdr:x>0.88335</cdr:x>
      <cdr:y>0.71909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98636" y="4478688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0.10368</cdr:x>
      <cdr:y>0.02001</cdr:y>
    </cdr:from>
    <cdr:to>
      <cdr:x>0.75212</cdr:x>
      <cdr:y>0.07408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59866" y="129641"/>
          <a:ext cx="3501594" cy="350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 baseline="0">
              <a:latin typeface="Times New Roman" pitchFamily="18" charset="0"/>
              <a:cs typeface="Times New Roman" pitchFamily="18" charset="0"/>
            </a:rPr>
            <a:t>Ποσοστό της ηλικιακής ομάδας 0-19 επι του συνολικού πληθυσμού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0.82267</cdr:x>
      <cdr:y>0.77347</cdr:y>
    </cdr:from>
    <cdr:to>
      <cdr:x>0.88618</cdr:x>
      <cdr:y>0.80581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42412" y="5012069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0.81492</cdr:x>
      <cdr:y>0.61531</cdr:y>
    </cdr:from>
    <cdr:to>
      <cdr:x>0.89253</cdr:x>
      <cdr:y>0.64764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00568" y="3987226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0.81761</cdr:x>
      <cdr:y>0.64705</cdr:y>
    </cdr:from>
    <cdr:to>
      <cdr:x>0.883</cdr:x>
      <cdr:y>0.67645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15094" y="4192910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0.82691</cdr:x>
      <cdr:y>0.74054</cdr:y>
    </cdr:from>
    <cdr:to>
      <cdr:x>0.89734</cdr:x>
      <cdr:y>0.76994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65314" y="4798670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0.80716</cdr:x>
      <cdr:y>0.70702</cdr:y>
    </cdr:from>
    <cdr:to>
      <cdr:x>0.883</cdr:x>
      <cdr:y>0.73936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58670" y="4581487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0.82196</cdr:x>
      <cdr:y>0.38248</cdr:y>
    </cdr:from>
    <cdr:to>
      <cdr:x>0.90298</cdr:x>
      <cdr:y>0.4104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38578" y="2478446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0.81632</cdr:x>
      <cdr:y>0.41746</cdr:y>
    </cdr:from>
    <cdr:to>
      <cdr:x>0.87806</cdr:x>
      <cdr:y>0.44832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08146" y="2705167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0.81739</cdr:x>
      <cdr:y>0.45127</cdr:y>
    </cdr:from>
    <cdr:to>
      <cdr:x>0.88618</cdr:x>
      <cdr:y>0.4792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13882" y="2924203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0.11497</cdr:x>
      <cdr:y>0.02471</cdr:y>
    </cdr:from>
    <cdr:to>
      <cdr:x>0.73519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0826" y="160121"/>
          <a:ext cx="3349194" cy="2208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Ποσοστό της ηλικιακής ομάδας 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20-44 επι του συνολικού πληθυσμού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0.81985</cdr:x>
      <cdr:y>0.44068</cdr:y>
    </cdr:from>
    <cdr:to>
      <cdr:x>0.88336</cdr:x>
      <cdr:y>0.47302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27178" y="2855633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0.81633</cdr:x>
      <cdr:y>0.42951</cdr:y>
    </cdr:from>
    <cdr:to>
      <cdr:x>0.89394</cdr:x>
      <cdr:y>0.46184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08200" y="2783225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0.81197</cdr:x>
      <cdr:y>0.46478</cdr:y>
    </cdr:from>
    <cdr:to>
      <cdr:x>0.87736</cdr:x>
      <cdr:y>0.49418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384644" y="3011801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0.81703</cdr:x>
      <cdr:y>0.40305</cdr:y>
    </cdr:from>
    <cdr:to>
      <cdr:x>0.88746</cdr:x>
      <cdr:y>0.43245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11980" y="2611766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0.81421</cdr:x>
      <cdr:y>0.493</cdr:y>
    </cdr:from>
    <cdr:to>
      <cdr:x>0.89005</cdr:x>
      <cdr:y>0.52534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96758" y="3194640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0.82056</cdr:x>
      <cdr:y>0.48618</cdr:y>
    </cdr:from>
    <cdr:to>
      <cdr:x>0.91816</cdr:x>
      <cdr:y>0.51528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31000" y="3139363"/>
          <a:ext cx="527040" cy="187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0.81774</cdr:x>
      <cdr:y>0.52119</cdr:y>
    </cdr:from>
    <cdr:to>
      <cdr:x>0.91393</cdr:x>
      <cdr:y>0.55646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15778" y="3365365"/>
          <a:ext cx="519426" cy="227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Σ.1/Σ.2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0.11009</cdr:x>
      <cdr:y>0.02266</cdr:y>
    </cdr:from>
    <cdr:to>
      <cdr:x>0.7754</cdr:x>
      <cdr:y>0.05644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4486" y="146860"/>
          <a:ext cx="3592674" cy="218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Ποσοστό της ηλικιακής ομάδας 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45-64 επι του συνολικού πληθυσμού 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0.81702</cdr:x>
      <cdr:y>0.45501</cdr:y>
    </cdr:from>
    <cdr:to>
      <cdr:x>0.88053</cdr:x>
      <cdr:y>0.48735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11920" y="2938094"/>
          <a:ext cx="342954" cy="208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0.81915</cdr:x>
      <cdr:y>0.5062</cdr:y>
    </cdr:from>
    <cdr:to>
      <cdr:x>0.92098</cdr:x>
      <cdr:y>0.54118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23398" y="3268574"/>
          <a:ext cx="549882" cy="225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Σ.5/Σ.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0.82055</cdr:x>
      <cdr:y>0.28017</cdr:y>
    </cdr:from>
    <cdr:to>
      <cdr:x>0.90157</cdr:x>
      <cdr:y>0.30809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30958" y="1815526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0.81068</cdr:x>
      <cdr:y>0.26224</cdr:y>
    </cdr:from>
    <cdr:to>
      <cdr:x>0.87242</cdr:x>
      <cdr:y>0.2931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77696" y="1699289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0.81879</cdr:x>
      <cdr:y>0.21726</cdr:y>
    </cdr:from>
    <cdr:to>
      <cdr:x>0.88758</cdr:x>
      <cdr:y>0.24519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21460" y="1407830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0.11279</cdr:x>
      <cdr:y>0.02341</cdr:y>
    </cdr:from>
    <cdr:to>
      <cdr:x>0.72477</cdr:x>
      <cdr:y>0.20426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09066" y="151706"/>
          <a:ext cx="3304692" cy="1171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Ποσοστό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της ηλικιακής ομάδας 65+ επι του συνολικού πληθυσμού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0.81702</cdr:x>
      <cdr:y>0.19962</cdr:y>
    </cdr:from>
    <cdr:to>
      <cdr:x>0.88053</cdr:x>
      <cdr:y>0.23196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11926" y="1293521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0.8262</cdr:x>
      <cdr:y>0.30133</cdr:y>
    </cdr:from>
    <cdr:to>
      <cdr:x>0.90381</cdr:x>
      <cdr:y>0.33366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61492" y="1952628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0.8162</cdr:x>
      <cdr:y>0.24723</cdr:y>
    </cdr:from>
    <cdr:to>
      <cdr:x>0.88159</cdr:x>
      <cdr:y>0.27663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07492" y="1602077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0.81845</cdr:x>
      <cdr:y>0.23372</cdr:y>
    </cdr:from>
    <cdr:to>
      <cdr:x>0.88888</cdr:x>
      <cdr:y>0.26312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19606" y="1514491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0.81281</cdr:x>
      <cdr:y>0.14845</cdr:y>
    </cdr:from>
    <cdr:to>
      <cdr:x>0.88865</cdr:x>
      <cdr:y>0.18079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89150" y="961975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0.81491</cdr:x>
      <cdr:y>0.37777</cdr:y>
    </cdr:from>
    <cdr:to>
      <cdr:x>0.89593</cdr:x>
      <cdr:y>0.40569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00514" y="2447971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0.81774</cdr:x>
      <cdr:y>0.1517</cdr:y>
    </cdr:from>
    <cdr:to>
      <cdr:x>0.87948</cdr:x>
      <cdr:y>0.18256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15796" y="983023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0.82021</cdr:x>
      <cdr:y>0.09731</cdr:y>
    </cdr:from>
    <cdr:to>
      <cdr:x>0.889</cdr:x>
      <cdr:y>0.12524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29122" y="630576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0.11779</cdr:x>
      <cdr:y>0.02706</cdr:y>
    </cdr:from>
    <cdr:to>
      <cdr:x>0.7281</cdr:x>
      <cdr:y>0.08584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6066" y="175360"/>
          <a:ext cx="3295674" cy="380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Ποσοστό της ηλικιακής ομαδας 85+ επι του συνολικού πληθυσμού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0.81632</cdr:x>
      <cdr:y>0.40599</cdr:y>
    </cdr:from>
    <cdr:to>
      <cdr:x>0.89393</cdr:x>
      <cdr:y>0.43832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08152" y="2630818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0.8162</cdr:x>
      <cdr:y>0.33661</cdr:y>
    </cdr:from>
    <cdr:to>
      <cdr:x>0.91533</cdr:x>
      <cdr:y>0.36689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07498" y="2181240"/>
          <a:ext cx="535302" cy="196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en-US" sz="800" b="1">
            <a:latin typeface="Times New Roman" pitchFamily="18" charset="0"/>
            <a:cs typeface="Times New Roman" pitchFamily="18" charset="0"/>
          </a:endParaRPr>
        </a:p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0.82126</cdr:x>
      <cdr:y>0.31486</cdr:y>
    </cdr:from>
    <cdr:to>
      <cdr:x>0.89169</cdr:x>
      <cdr:y>0.34426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34810" y="2040276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0.81563</cdr:x>
      <cdr:y>0.03086</cdr:y>
    </cdr:from>
    <cdr:to>
      <cdr:x>0.89147</cdr:x>
      <cdr:y>0.0632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04390" y="199970"/>
          <a:ext cx="409536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0.81067</cdr:x>
      <cdr:y>0.75407</cdr:y>
    </cdr:from>
    <cdr:to>
      <cdr:x>0.89169</cdr:x>
      <cdr:y>0.78199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377630" y="4886388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0.81209</cdr:x>
      <cdr:y>0.58091</cdr:y>
    </cdr:from>
    <cdr:to>
      <cdr:x>0.87383</cdr:x>
      <cdr:y>0.61177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85298" y="3764311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0.81456</cdr:x>
      <cdr:y>0.65352</cdr:y>
    </cdr:from>
    <cdr:to>
      <cdr:x>0.88335</cdr:x>
      <cdr:y>0.68145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98636" y="4234824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0.3419</cdr:x>
      <cdr:y>0.01711</cdr:y>
    </cdr:from>
    <cdr:to>
      <cdr:x>0.90706</cdr:x>
      <cdr:y>0.06585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846266" y="110860"/>
          <a:ext cx="3051864" cy="315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Εξέλιξη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της ηλικιακής ομάδας 0-19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0.81279</cdr:x>
      <cdr:y>0.72408</cdr:y>
    </cdr:from>
    <cdr:to>
      <cdr:x>0.8763</cdr:x>
      <cdr:y>0.75642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89078" y="4692053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0.81774</cdr:x>
      <cdr:y>0.60119</cdr:y>
    </cdr:from>
    <cdr:to>
      <cdr:x>0.89535</cdr:x>
      <cdr:y>0.63352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15808" y="3895726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0.81761</cdr:x>
      <cdr:y>0.68821</cdr:y>
    </cdr:from>
    <cdr:to>
      <cdr:x>0.883</cdr:x>
      <cdr:y>0.71761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15106" y="4459615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0.81421</cdr:x>
      <cdr:y>0.80874</cdr:y>
    </cdr:from>
    <cdr:to>
      <cdr:x>0.88464</cdr:x>
      <cdr:y>0.83814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396746" y="5240650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0.8128</cdr:x>
      <cdr:y>0.84578</cdr:y>
    </cdr:from>
    <cdr:to>
      <cdr:x>0.88864</cdr:x>
      <cdr:y>0.87812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89132" y="5480669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0.81632</cdr:x>
      <cdr:y>0.76583</cdr:y>
    </cdr:from>
    <cdr:to>
      <cdr:x>0.89734</cdr:x>
      <cdr:y>0.79375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08104" y="4962554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0.81492</cdr:x>
      <cdr:y>0.70204</cdr:y>
    </cdr:from>
    <cdr:to>
      <cdr:x>0.87666</cdr:x>
      <cdr:y>0.7329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00550" y="4549193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0.81738</cdr:x>
      <cdr:y>0.7523</cdr:y>
    </cdr:from>
    <cdr:to>
      <cdr:x>0.88617</cdr:x>
      <cdr:y>0.78023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13834" y="4874878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0.07969</cdr:x>
      <cdr:y>0.02471</cdr:y>
    </cdr:from>
    <cdr:to>
      <cdr:x>0.64485</cdr:x>
      <cdr:y>0.10278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64343" y="67784"/>
          <a:ext cx="2583911" cy="214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Εξέλιξη ηλικιακής ομάδας 20-44 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0.81421</cdr:x>
      <cdr:y>0.82992</cdr:y>
    </cdr:from>
    <cdr:to>
      <cdr:x>0.91957</cdr:x>
      <cdr:y>0.86431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96716" y="5377855"/>
          <a:ext cx="568944" cy="222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Σ.0/Σ.00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0.81068</cdr:x>
      <cdr:y>0.78112</cdr:y>
    </cdr:from>
    <cdr:to>
      <cdr:x>0.88829</cdr:x>
      <cdr:y>0.81345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77672" y="5061634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0.80068</cdr:x>
      <cdr:y>0.84579</cdr:y>
    </cdr:from>
    <cdr:to>
      <cdr:x>0.86607</cdr:x>
      <cdr:y>0.87519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323654" y="5480693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0.8128</cdr:x>
      <cdr:y>0.8064</cdr:y>
    </cdr:from>
    <cdr:to>
      <cdr:x>0.88323</cdr:x>
      <cdr:y>0.8358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389102" y="5225446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0.81562</cdr:x>
      <cdr:y>0.70223</cdr:y>
    </cdr:from>
    <cdr:to>
      <cdr:x>0.92098</cdr:x>
      <cdr:y>0.75397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04336" y="4534426"/>
          <a:ext cx="568944" cy="334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Σ.0/Σ.00/Σ.4/Σ.6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0.80504</cdr:x>
      <cdr:y>0.64227</cdr:y>
    </cdr:from>
    <cdr:to>
      <cdr:x>0.86678</cdr:x>
      <cdr:y>0.67313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47198" y="4147256"/>
          <a:ext cx="333396" cy="199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0.81174</cdr:x>
      <cdr:y>0.68196</cdr:y>
    </cdr:from>
    <cdr:to>
      <cdr:x>0.88053</cdr:x>
      <cdr:y>0.70989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83390" y="4403542"/>
          <a:ext cx="371466" cy="180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0.07969</cdr:x>
      <cdr:y>0.03582</cdr:y>
    </cdr:from>
    <cdr:to>
      <cdr:x>0.64485</cdr:x>
      <cdr:y>0.11389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64343" y="98264"/>
          <a:ext cx="2583911" cy="214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Εξέλιξη ηλικιακής ομάδας 45-64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0.81703</cdr:x>
      <cdr:y>0.75397</cdr:y>
    </cdr:from>
    <cdr:to>
      <cdr:x>0.91533</cdr:x>
      <cdr:y>0.77955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11980" y="4868519"/>
          <a:ext cx="530820" cy="16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0.82973</cdr:x>
      <cdr:y>0.6691</cdr:y>
    </cdr:from>
    <cdr:to>
      <cdr:x>0.91075</cdr:x>
      <cdr:y>0.69702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80524" y="4335778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0.82444</cdr:x>
      <cdr:y>0.36836</cdr:y>
    </cdr:from>
    <cdr:to>
      <cdr:x>0.88618</cdr:x>
      <cdr:y>0.39922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51958" y="2386978"/>
          <a:ext cx="333396" cy="1999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0.82268</cdr:x>
      <cdr:y>0.50124</cdr:y>
    </cdr:from>
    <cdr:to>
      <cdr:x>0.89147</cdr:x>
      <cdr:y>0.52917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42454" y="3248026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0.39687</cdr:x>
      <cdr:y>0.06321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6"/>
          <a:ext cx="1504953" cy="247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Συνολικός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Πληθυσμός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0.82126</cdr:x>
      <cdr:y>0.76406</cdr:y>
    </cdr:from>
    <cdr:to>
      <cdr:x>0.88477</cdr:x>
      <cdr:y>0.7964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34780" y="4951130"/>
          <a:ext cx="34295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0.82373</cdr:x>
      <cdr:y>0.58973</cdr:y>
    </cdr:from>
    <cdr:to>
      <cdr:x>0.90134</cdr:x>
      <cdr:y>0.62206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48160" y="3821462"/>
          <a:ext cx="419094" cy="209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0.82479</cdr:x>
      <cdr:y>0.7326</cdr:y>
    </cdr:from>
    <cdr:to>
      <cdr:x>0.89875</cdr:x>
      <cdr:y>0.76494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53866" y="4747217"/>
          <a:ext cx="39938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0.82303</cdr:x>
      <cdr:y>0.79816</cdr:y>
    </cdr:from>
    <cdr:to>
      <cdr:x>0.89346</cdr:x>
      <cdr:y>0.82756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44362" y="5172058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0.81938</cdr:x>
      <cdr:y>0.61824</cdr:y>
    </cdr:from>
    <cdr:to>
      <cdr:x>0.90405</cdr:x>
      <cdr:y>0.65058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424628" y="4006193"/>
          <a:ext cx="457218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0.81773</cdr:x>
      <cdr:y>0.27194</cdr:y>
    </cdr:from>
    <cdr:to>
      <cdr:x>0.89875</cdr:x>
      <cdr:y>0.29986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15766" y="1762186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0.78811</cdr:x>
      <cdr:y>0.0835</cdr:y>
    </cdr:from>
    <cdr:to>
      <cdr:x>0.84985</cdr:x>
      <cdr:y>0.11436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255776" y="541073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0.81173</cdr:x>
      <cdr:y>0.11259</cdr:y>
    </cdr:from>
    <cdr:to>
      <cdr:x>0.88052</cdr:x>
      <cdr:y>0.14052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83360" y="729614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0.08302</cdr:x>
      <cdr:y>0.04138</cdr:y>
    </cdr:from>
    <cdr:to>
      <cdr:x>0.64818</cdr:x>
      <cdr:y>0.11389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79583" y="113504"/>
          <a:ext cx="2583911" cy="198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Εξέλιξη ηλικιακής ομάδας 65+</a:t>
          </a:r>
          <a:r>
            <a:rPr lang="el-GR" sz="8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(100=2015)</a:t>
          </a:r>
          <a:endParaRPr lang="en-US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0.81138</cdr:x>
      <cdr:y>0.23842</cdr:y>
    </cdr:from>
    <cdr:to>
      <cdr:x>0.87489</cdr:x>
      <cdr:y>0.27076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81446" y="1544990"/>
          <a:ext cx="34295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0.81209</cdr:x>
      <cdr:y>0.26018</cdr:y>
    </cdr:from>
    <cdr:to>
      <cdr:x>0.8897</cdr:x>
      <cdr:y>0.29251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85292" y="1685981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0.82185</cdr:x>
      <cdr:y>0.28487</cdr:y>
    </cdr:from>
    <cdr:to>
      <cdr:x>0.88724</cdr:x>
      <cdr:y>0.31427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37972" y="1845946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0.79587</cdr:x>
      <cdr:y>0.29251</cdr:y>
    </cdr:from>
    <cdr:to>
      <cdr:x>0.8663</cdr:x>
      <cdr:y>0.32191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297686" y="1895479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0.81139</cdr:x>
      <cdr:y>0.09789</cdr:y>
    </cdr:from>
    <cdr:to>
      <cdr:x>0.88723</cdr:x>
      <cdr:y>0.13023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81506" y="634332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0.81068</cdr:x>
      <cdr:y>0.63295</cdr:y>
    </cdr:from>
    <cdr:to>
      <cdr:x>0.90969</cdr:x>
      <cdr:y>0.66087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377666" y="4101499"/>
          <a:ext cx="534654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Σ.4/Σ.6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0.81422</cdr:x>
      <cdr:y>0.27752</cdr:y>
    </cdr:from>
    <cdr:to>
      <cdr:x>0.95626</cdr:x>
      <cdr:y>0.31044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96764" y="1798319"/>
          <a:ext cx="767016" cy="21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Σ.00/Σ.1/Σ.2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0.07969</cdr:x>
      <cdr:y>0.02471</cdr:y>
    </cdr:from>
    <cdr:to>
      <cdr:x>0.64485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30346" y="160136"/>
          <a:ext cx="3051828" cy="220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 baseline="0">
              <a:latin typeface="Times New Roman" pitchFamily="18" charset="0"/>
              <a:cs typeface="Times New Roman" pitchFamily="18" charset="0"/>
            </a:rPr>
            <a:t>Εξέλιξη ηλικιακής ομάδας 85+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0.81279</cdr:x>
      <cdr:y>0.67469</cdr:y>
    </cdr:from>
    <cdr:to>
      <cdr:x>0.8763</cdr:x>
      <cdr:y>0.70703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89078" y="4371982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0.8128</cdr:x>
      <cdr:y>0.65352</cdr:y>
    </cdr:from>
    <cdr:to>
      <cdr:x>0.9111</cdr:x>
      <cdr:y>0.68439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389120" y="4234817"/>
          <a:ext cx="530820" cy="200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28575</xdr:rowOff>
    </xdr:from>
    <xdr:to>
      <xdr:col>21</xdr:col>
      <xdr:colOff>551775</xdr:colOff>
      <xdr:row>41</xdr:row>
      <xdr:rowOff>31575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9525</xdr:colOff>
      <xdr:row>2</xdr:row>
      <xdr:rowOff>28575</xdr:rowOff>
    </xdr:from>
    <xdr:to>
      <xdr:col>30</xdr:col>
      <xdr:colOff>532725</xdr:colOff>
      <xdr:row>41</xdr:row>
      <xdr:rowOff>31575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9525</xdr:colOff>
      <xdr:row>2</xdr:row>
      <xdr:rowOff>19050</xdr:rowOff>
    </xdr:from>
    <xdr:to>
      <xdr:col>39</xdr:col>
      <xdr:colOff>532725</xdr:colOff>
      <xdr:row>41</xdr:row>
      <xdr:rowOff>22050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0.82142</cdr:x>
      <cdr:y>0.43936</cdr:y>
    </cdr:from>
    <cdr:to>
      <cdr:x>0.91306</cdr:x>
      <cdr:y>0.46864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35831" y="2930775"/>
          <a:ext cx="506029" cy="19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0.81866</cdr:x>
      <cdr:y>0.0585</cdr:y>
    </cdr:from>
    <cdr:to>
      <cdr:x>0.95492</cdr:x>
      <cdr:y>0.09966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20582" y="390191"/>
          <a:ext cx="752417" cy="274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0.20638</cdr:x>
      <cdr:y>0.09722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0319" y="68553"/>
          <a:ext cx="403250" cy="198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65+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0.8228</cdr:x>
      <cdr:y>0.42481</cdr:y>
    </cdr:from>
    <cdr:to>
      <cdr:x>0.91582</cdr:x>
      <cdr:y>0.44923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3451" y="2833668"/>
          <a:ext cx="513649" cy="162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0.81717</cdr:x>
      <cdr:y>0.03819</cdr:y>
    </cdr:from>
    <cdr:to>
      <cdr:x>0.89301</cdr:x>
      <cdr:y>0.07053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12363" y="254768"/>
          <a:ext cx="418782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0.81923</cdr:x>
      <cdr:y>0.35146</cdr:y>
    </cdr:from>
    <cdr:to>
      <cdr:x>0.89507</cdr:x>
      <cdr:y>0.3838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23740" y="2344420"/>
          <a:ext cx="418782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0.81233</cdr:x>
      <cdr:y>0.01904</cdr:y>
    </cdr:from>
    <cdr:to>
      <cdr:x>0.87524</cdr:x>
      <cdr:y>0.04369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85640" y="127000"/>
          <a:ext cx="347345" cy="164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0.82199</cdr:x>
      <cdr:y>0.45169</cdr:y>
    </cdr:from>
    <cdr:to>
      <cdr:x>0.91363</cdr:x>
      <cdr:y>0.48097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38980" y="3013027"/>
          <a:ext cx="506029" cy="195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0.82337</cdr:x>
      <cdr:y>0.41201</cdr:y>
    </cdr:from>
    <cdr:to>
      <cdr:x>0.91639</cdr:x>
      <cdr:y>0.43643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46600" y="2748280"/>
          <a:ext cx="513649" cy="162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0.80766</cdr:x>
      <cdr:y>0.47664</cdr:y>
    </cdr:from>
    <cdr:to>
      <cdr:x>0.90145</cdr:x>
      <cdr:y>0.50981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59850" y="3179433"/>
          <a:ext cx="517901" cy="2212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Σ.4/Σ.6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0.80315</cdr:x>
      <cdr:y>0.06258</cdr:y>
    </cdr:from>
    <cdr:to>
      <cdr:x>0.86696</cdr:x>
      <cdr:y>0.0871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34940" y="417442"/>
          <a:ext cx="352326" cy="163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0.20638</cdr:x>
      <cdr:y>0.05733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63" y="161933"/>
          <a:ext cx="476262" cy="20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85+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0.80708</cdr:x>
      <cdr:y>0.08819</cdr:y>
    </cdr:from>
    <cdr:to>
      <cdr:x>0.88292</cdr:x>
      <cdr:y>0.12053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56646" y="588244"/>
          <a:ext cx="418783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0.80819</cdr:x>
      <cdr:y>0.49197</cdr:y>
    </cdr:from>
    <cdr:to>
      <cdr:x>0.9125</cdr:x>
      <cdr:y>0.52234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62780" y="3281680"/>
          <a:ext cx="575945" cy="202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0.80819</cdr:x>
      <cdr:y>0.51482</cdr:y>
    </cdr:from>
    <cdr:to>
      <cdr:x>0.88403</cdr:x>
      <cdr:y>0.54716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462780" y="3434080"/>
          <a:ext cx="418783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0.80543</cdr:x>
      <cdr:y>0.07616</cdr:y>
    </cdr:from>
    <cdr:to>
      <cdr:x>0.88127</cdr:x>
      <cdr:y>0.1085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47540" y="508000"/>
          <a:ext cx="418783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0.83079</cdr:x>
      <cdr:y>0.21411</cdr:y>
    </cdr:from>
    <cdr:to>
      <cdr:x>0.93043</cdr:x>
      <cdr:y>0.26874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87556" y="1428221"/>
          <a:ext cx="550229" cy="364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Σ.3/Σ.4/Σ.5/</a:t>
          </a:r>
          <a:r>
            <a:rPr kumimoji="0" lang="el-GR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Σ.6/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0.81762</cdr:x>
      <cdr:y>0.02286</cdr:y>
    </cdr:from>
    <cdr:to>
      <cdr:x>0.91526</cdr:x>
      <cdr:y>0.04826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14844" y="152480"/>
          <a:ext cx="539121" cy="169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Σ.1/Σ.2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0.23494</cdr:x>
      <cdr:y>0.06197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52581" y="166696"/>
          <a:ext cx="644724" cy="24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85+/65+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0.81831</cdr:x>
      <cdr:y>0.2788</cdr:y>
    </cdr:from>
    <cdr:to>
      <cdr:x>0.88182</cdr:x>
      <cdr:y>0.31114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18658" y="1859748"/>
          <a:ext cx="350697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0.82032</cdr:x>
      <cdr:y>0.04442</cdr:y>
    </cdr:from>
    <cdr:to>
      <cdr:x>0.89616</cdr:x>
      <cdr:y>0.07676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29756" y="296295"/>
          <a:ext cx="418783" cy="21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3</xdr:row>
      <xdr:rowOff>19050</xdr:rowOff>
    </xdr:from>
    <xdr:to>
      <xdr:col>21</xdr:col>
      <xdr:colOff>418425</xdr:colOff>
      <xdr:row>42</xdr:row>
      <xdr:rowOff>79200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19050</xdr:colOff>
      <xdr:row>3</xdr:row>
      <xdr:rowOff>28575</xdr:rowOff>
    </xdr:from>
    <xdr:to>
      <xdr:col>30</xdr:col>
      <xdr:colOff>427950</xdr:colOff>
      <xdr:row>42</xdr:row>
      <xdr:rowOff>88725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44</xdr:row>
      <xdr:rowOff>28575</xdr:rowOff>
    </xdr:from>
    <xdr:to>
      <xdr:col>21</xdr:col>
      <xdr:colOff>418425</xdr:colOff>
      <xdr:row>83</xdr:row>
      <xdr:rowOff>126825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19050</xdr:colOff>
      <xdr:row>44</xdr:row>
      <xdr:rowOff>19050</xdr:rowOff>
    </xdr:from>
    <xdr:to>
      <xdr:col>30</xdr:col>
      <xdr:colOff>427950</xdr:colOff>
      <xdr:row>83</xdr:row>
      <xdr:rowOff>117300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19050</xdr:colOff>
      <xdr:row>85</xdr:row>
      <xdr:rowOff>19050</xdr:rowOff>
    </xdr:from>
    <xdr:to>
      <xdr:col>21</xdr:col>
      <xdr:colOff>427950</xdr:colOff>
      <xdr:row>125</xdr:row>
      <xdr:rowOff>22050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19050</xdr:colOff>
      <xdr:row>85</xdr:row>
      <xdr:rowOff>19050</xdr:rowOff>
    </xdr:from>
    <xdr:to>
      <xdr:col>30</xdr:col>
      <xdr:colOff>427950</xdr:colOff>
      <xdr:row>125</xdr:row>
      <xdr:rowOff>22050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28575</xdr:colOff>
      <xdr:row>127</xdr:row>
      <xdr:rowOff>9525</xdr:rowOff>
    </xdr:from>
    <xdr:to>
      <xdr:col>21</xdr:col>
      <xdr:colOff>292695</xdr:colOff>
      <xdr:row>165</xdr:row>
      <xdr:rowOff>119205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38100</xdr:colOff>
      <xdr:row>127</xdr:row>
      <xdr:rowOff>3810</xdr:rowOff>
    </xdr:from>
    <xdr:to>
      <xdr:col>30</xdr:col>
      <xdr:colOff>302220</xdr:colOff>
      <xdr:row>165</xdr:row>
      <xdr:rowOff>113490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0.90487</cdr:x>
      <cdr:y>0.85843</cdr:y>
    </cdr:from>
    <cdr:to>
      <cdr:x>0.98589</cdr:x>
      <cdr:y>0.88635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86319" y="5562630"/>
          <a:ext cx="437508" cy="180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0.80455</cdr:x>
      <cdr:y>0.44429</cdr:y>
    </cdr:from>
    <cdr:to>
      <cdr:x>0.86629</cdr:x>
      <cdr:y>0.47515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61045" y="2968684"/>
          <a:ext cx="342335" cy="206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0.81809</cdr:x>
      <cdr:y>0.38358</cdr:y>
    </cdr:from>
    <cdr:to>
      <cdr:x>0.88688</cdr:x>
      <cdr:y>0.41151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6152" y="2563036"/>
          <a:ext cx="381426" cy="186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0.35454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5"/>
          <a:ext cx="1276353" cy="219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Μέση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ηλικία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0.82261</cdr:x>
      <cdr:y>0.3069</cdr:y>
    </cdr:from>
    <cdr:to>
      <cdr:x>0.9424</cdr:x>
      <cdr:y>0.33356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61198" y="2050665"/>
          <a:ext cx="664217" cy="17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Σ.0/Σ.00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0.82182</cdr:x>
      <cdr:y>0.49588</cdr:y>
    </cdr:from>
    <cdr:to>
      <cdr:x>0.89943</cdr:x>
      <cdr:y>0.52821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56818" y="3313415"/>
          <a:ext cx="430331" cy="216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0.81693</cdr:x>
      <cdr:y>0.41181</cdr:y>
    </cdr:from>
    <cdr:to>
      <cdr:x>0.88743</cdr:x>
      <cdr:y>0.46585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29682" y="2751688"/>
          <a:ext cx="390934" cy="361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0.82418</cdr:x>
      <cdr:y>0.36088</cdr:y>
    </cdr:from>
    <cdr:to>
      <cdr:x>0.89461</cdr:x>
      <cdr:y>0.39028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69919" y="2411362"/>
          <a:ext cx="390519" cy="196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0.81809</cdr:x>
      <cdr:y>0.26019</cdr:y>
    </cdr:from>
    <cdr:to>
      <cdr:x>0.88688</cdr:x>
      <cdr:y>0.28812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6152" y="1738582"/>
          <a:ext cx="381426" cy="186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0.44626</cdr:x>
      <cdr:y>0.11458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6"/>
          <a:ext cx="1771653" cy="580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Διάμεσος Ηλικία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0.81928</cdr:x>
      <cdr:y>0.40047</cdr:y>
    </cdr:from>
    <cdr:to>
      <cdr:x>0.89689</cdr:x>
      <cdr:y>0.4328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42726" y="2675892"/>
          <a:ext cx="430331" cy="216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0.82036</cdr:x>
      <cdr:y>0.32692</cdr:y>
    </cdr:from>
    <cdr:to>
      <cdr:x>0.93678</cdr:x>
      <cdr:y>0.36073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48737" y="2184466"/>
          <a:ext cx="645523" cy="225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0.81674</cdr:x>
      <cdr:y>0.23829</cdr:y>
    </cdr:from>
    <cdr:to>
      <cdr:x>0.88717</cdr:x>
      <cdr:y>0.26769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28634" y="1592258"/>
          <a:ext cx="390519" cy="196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0.81792</cdr:x>
      <cdr:y>0.10984</cdr:y>
    </cdr:from>
    <cdr:to>
      <cdr:x>0.89376</cdr:x>
      <cdr:y>0.14218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35170" y="733934"/>
          <a:ext cx="420516" cy="216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0.8168</cdr:x>
      <cdr:y>0.2977</cdr:y>
    </cdr:from>
    <cdr:to>
      <cdr:x>0.88748</cdr:x>
      <cdr:y>0.33004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28960" y="1989207"/>
          <a:ext cx="391905" cy="216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0.81998</cdr:x>
      <cdr:y>0.14331</cdr:y>
    </cdr:from>
    <cdr:to>
      <cdr:x>0.89582</cdr:x>
      <cdr:y>0.17565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46616" y="957610"/>
          <a:ext cx="420516" cy="216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0.80486</cdr:x>
      <cdr:y>0.3463</cdr:y>
    </cdr:from>
    <cdr:to>
      <cdr:x>0.88247</cdr:x>
      <cdr:y>0.37863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462780" y="2313940"/>
          <a:ext cx="430331" cy="2160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0.82358</cdr:x>
      <cdr:y>0.50854</cdr:y>
    </cdr:from>
    <cdr:to>
      <cdr:x>0.9046</cdr:x>
      <cdr:y>0.53646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566577" y="3401921"/>
          <a:ext cx="449238" cy="186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0.82027</cdr:x>
      <cdr:y>0.37673</cdr:y>
    </cdr:from>
    <cdr:to>
      <cdr:x>0.89293</cdr:x>
      <cdr:y>0.41833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48208" y="2520129"/>
          <a:ext cx="402888" cy="278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0.43039</cdr:x>
      <cdr:y>0.06909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2" y="161935"/>
          <a:ext cx="1685928" cy="28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 εξάρτησης 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</cdr:x>
      <cdr:y>0.43233</cdr:y>
    </cdr:from>
    <cdr:to>
      <cdr:x>0.91079</cdr:x>
      <cdr:y>0.46617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68873" y="2892062"/>
          <a:ext cx="481281" cy="226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Σ2/Σ.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0.8234</cdr:x>
      <cdr:y>0.45257</cdr:y>
    </cdr:from>
    <cdr:to>
      <cdr:x>0.8998</cdr:x>
      <cdr:y>0.47642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65586" y="3027519"/>
          <a:ext cx="423609" cy="15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0.81889</cdr:x>
      <cdr:y>0.30489</cdr:y>
    </cdr:from>
    <cdr:to>
      <cdr:x>0.89473</cdr:x>
      <cdr:y>0.33723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40587" y="2039582"/>
          <a:ext cx="420517" cy="216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0.81723</cdr:x>
      <cdr:y>0.46665</cdr:y>
    </cdr:from>
    <cdr:to>
      <cdr:x>0.89363</cdr:x>
      <cdr:y>0.4905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31360" y="3121660"/>
          <a:ext cx="423609" cy="159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0.11818</cdr:x>
      <cdr:y>0.02499</cdr:y>
    </cdr:from>
    <cdr:to>
      <cdr:x>0.31574</cdr:x>
      <cdr:y>0.05586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5"/>
          <a:ext cx="1066804" cy="200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Πληθυσμός Ανδρών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0.82527</cdr:x>
      <cdr:y>0.70173</cdr:y>
    </cdr:from>
    <cdr:to>
      <cdr:x>0.90629</cdr:x>
      <cdr:y>0.72965</cdr:y>
    </cdr:to>
    <cdr:sp macro="" textlink="">
      <cdr:nvSpPr>
        <cdr:cNvPr id="32" name="TextBox 1"/>
        <cdr:cNvSpPr txBox="1"/>
      </cdr:nvSpPr>
      <cdr:spPr>
        <a:xfrm xmlns:a="http://schemas.openxmlformats.org/drawingml/2006/main">
          <a:off x="4456452" y="4547201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0.81681</cdr:x>
      <cdr:y>0.38012</cdr:y>
    </cdr:from>
    <cdr:to>
      <cdr:x>0.87855</cdr:x>
      <cdr:y>0.41098</cdr:y>
    </cdr:to>
    <cdr:sp macro="" textlink="">
      <cdr:nvSpPr>
        <cdr:cNvPr id="33" name="TextBox 1"/>
        <cdr:cNvSpPr txBox="1"/>
      </cdr:nvSpPr>
      <cdr:spPr>
        <a:xfrm xmlns:a="http://schemas.openxmlformats.org/drawingml/2006/main">
          <a:off x="4410762" y="2463170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0.82069</cdr:x>
      <cdr:y>0.52711</cdr:y>
    </cdr:from>
    <cdr:to>
      <cdr:x>0.88948</cdr:x>
      <cdr:y>0.55504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4431738" y="3415649"/>
          <a:ext cx="371466" cy="1809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0.80833</cdr:x>
      <cdr:y>0.75788</cdr:y>
    </cdr:from>
    <cdr:to>
      <cdr:x>0.87184</cdr:x>
      <cdr:y>0.79022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4364988" y="4911074"/>
          <a:ext cx="34295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0.82246</cdr:x>
      <cdr:y>0.63941</cdr:y>
    </cdr:from>
    <cdr:to>
      <cdr:x>0.90007</cdr:x>
      <cdr:y>0.67174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4441266" y="4143391"/>
          <a:ext cx="419094" cy="209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0.82021</cdr:x>
      <cdr:y>0.78874</cdr:y>
    </cdr:from>
    <cdr:to>
      <cdr:x>0.89417</cdr:x>
      <cdr:y>0.82108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4429122" y="5111042"/>
          <a:ext cx="39938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0.82104</cdr:x>
      <cdr:y>0.84666</cdr:y>
    </cdr:from>
    <cdr:to>
      <cdr:x>0.89147</cdr:x>
      <cdr:y>0.87606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4433622" y="5486340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0.81937</cdr:x>
      <cdr:y>0.61294</cdr:y>
    </cdr:from>
    <cdr:to>
      <cdr:x>0.90404</cdr:x>
      <cdr:y>0.64528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4424622" y="3971870"/>
          <a:ext cx="457218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0.90487</cdr:x>
      <cdr:y>0.85843</cdr:y>
    </cdr:from>
    <cdr:to>
      <cdr:x>0.98589</cdr:x>
      <cdr:y>0.88635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86319" y="5562630"/>
          <a:ext cx="437508" cy="180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0.8185</cdr:x>
      <cdr:y>0.27248</cdr:y>
    </cdr:from>
    <cdr:to>
      <cdr:x>0.88024</cdr:x>
      <cdr:y>0.30334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38393" y="1822774"/>
          <a:ext cx="342335" cy="2064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0.44979</cdr:x>
      <cdr:y>0.09407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1" y="161935"/>
          <a:ext cx="1790703" cy="447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 εξάρτησης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0.81535</cdr:x>
      <cdr:y>0.2418</cdr:y>
    </cdr:from>
    <cdr:to>
      <cdr:x>0.87886</cdr:x>
      <cdr:y>0.27414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20959" y="1617502"/>
          <a:ext cx="352149" cy="216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0.81477</cdr:x>
      <cdr:y>0.16441</cdr:y>
    </cdr:from>
    <cdr:to>
      <cdr:x>0.91342</cdr:x>
      <cdr:y>0.19086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17727" y="1099835"/>
          <a:ext cx="546993" cy="17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0.81762</cdr:x>
      <cdr:y>0.10748</cdr:y>
    </cdr:from>
    <cdr:to>
      <cdr:x>0.93404</cdr:x>
      <cdr:y>0.14129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33497" y="718980"/>
          <a:ext cx="645523" cy="226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r>
            <a:rPr lang="en-US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0.81773</cdr:x>
      <cdr:y>0.21794</cdr:y>
    </cdr:from>
    <cdr:to>
      <cdr:x>0.88816</cdr:x>
      <cdr:y>0.24734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34116" y="1457951"/>
          <a:ext cx="390518" cy="196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0.81819</cdr:x>
      <cdr:y>0.03245</cdr:y>
    </cdr:from>
    <cdr:to>
      <cdr:x>0.90286</cdr:x>
      <cdr:y>0.06479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36682" y="217064"/>
          <a:ext cx="469476" cy="216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00</a:t>
          </a:r>
        </a:p>
      </cdr:txBody>
    </cdr:sp>
  </cdr:relSizeAnchor>
  <cdr:relSizeAnchor xmlns:cdr="http://schemas.openxmlformats.org/drawingml/2006/chartDrawing">
    <cdr:from>
      <cdr:x>0.81448</cdr:x>
      <cdr:y>0.14428</cdr:y>
    </cdr:from>
    <cdr:to>
      <cdr:x>0.88491</cdr:x>
      <cdr:y>0.17368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16120" y="965200"/>
          <a:ext cx="390518" cy="196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0.81751</cdr:x>
      <cdr:y>0.34116</cdr:y>
    </cdr:from>
    <cdr:to>
      <cdr:x>0.87925</cdr:x>
      <cdr:y>0.37202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32912" y="2288705"/>
          <a:ext cx="342335" cy="207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0.81871</cdr:x>
      <cdr:y>0.24775</cdr:y>
    </cdr:from>
    <cdr:to>
      <cdr:x>0.8875</cdr:x>
      <cdr:y>0.27568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39541" y="1662051"/>
          <a:ext cx="381426" cy="187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0.32456</cdr:x>
      <cdr:y>0.06615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2" y="161936"/>
          <a:ext cx="1114428" cy="26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 γήρανσης 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0.82417</cdr:x>
      <cdr:y>0.02218</cdr:y>
    </cdr:from>
    <cdr:to>
      <cdr:x>0.88768</cdr:x>
      <cdr:y>0.05452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69864" y="148828"/>
          <a:ext cx="352149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0.82594</cdr:x>
      <cdr:y>0.46944</cdr:y>
    </cdr:from>
    <cdr:to>
      <cdr:x>0.90355</cdr:x>
      <cdr:y>0.50177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579678" y="3149278"/>
          <a:ext cx="430331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0.82457</cdr:x>
      <cdr:y>0.16383</cdr:y>
    </cdr:from>
    <cdr:to>
      <cdr:x>0.895</cdr:x>
      <cdr:y>0.19323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72058" y="1099051"/>
          <a:ext cx="390519" cy="197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0.82421</cdr:x>
      <cdr:y>0.12681</cdr:y>
    </cdr:from>
    <cdr:to>
      <cdr:x>0.90005</cdr:x>
      <cdr:y>0.15915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70077" y="850719"/>
          <a:ext cx="420516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0.83054</cdr:x>
      <cdr:y>0.36875</cdr:y>
    </cdr:from>
    <cdr:to>
      <cdr:x>0.91521</cdr:x>
      <cdr:y>0.40109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605160" y="2473768"/>
          <a:ext cx="469476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0.82548</cdr:x>
      <cdr:y>0.27336</cdr:y>
    </cdr:from>
    <cdr:to>
      <cdr:x>0.89591</cdr:x>
      <cdr:y>0.30268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77080" y="1833880"/>
          <a:ext cx="390518" cy="196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0.82068</cdr:x>
      <cdr:y>0.6308</cdr:y>
    </cdr:from>
    <cdr:to>
      <cdr:x>0.92029</cdr:x>
      <cdr:y>0.66504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50504" y="4231806"/>
          <a:ext cx="552316" cy="229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0.81536</cdr:x>
      <cdr:y>0.54306</cdr:y>
    </cdr:from>
    <cdr:to>
      <cdr:x>0.88415</cdr:x>
      <cdr:y>0.57099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21014" y="3643180"/>
          <a:ext cx="381426" cy="187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0.47625</cdr:x>
      <cdr:y>0.11171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2" y="161935"/>
          <a:ext cx="1933578" cy="561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γήρανσης 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0.81966</cdr:x>
      <cdr:y>0.38378</cdr:y>
    </cdr:from>
    <cdr:to>
      <cdr:x>0.88317</cdr:x>
      <cdr:y>0.41612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544810" y="2574618"/>
          <a:ext cx="352149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0.82242</cdr:x>
      <cdr:y>0.47993</cdr:y>
    </cdr:from>
    <cdr:to>
      <cdr:x>0.89285</cdr:x>
      <cdr:y>0.50933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560161" y="3219656"/>
          <a:ext cx="390518" cy="197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0.81889</cdr:x>
      <cdr:y>0.4544</cdr:y>
    </cdr:from>
    <cdr:to>
      <cdr:x>0.89473</cdr:x>
      <cdr:y>0.48674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40587" y="3048420"/>
          <a:ext cx="420517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0.82367</cdr:x>
      <cdr:y>0.56511</cdr:y>
    </cdr:from>
    <cdr:to>
      <cdr:x>0.90834</cdr:x>
      <cdr:y>0.59745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567060" y="3791105"/>
          <a:ext cx="469476" cy="21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0.81586</cdr:x>
      <cdr:y>0.61071</cdr:y>
    </cdr:from>
    <cdr:to>
      <cdr:x>0.88629</cdr:x>
      <cdr:y>0.64003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523740" y="4097020"/>
          <a:ext cx="390518" cy="196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0.8241</cdr:x>
      <cdr:y>0.70272</cdr:y>
    </cdr:from>
    <cdr:to>
      <cdr:x>0.90171</cdr:x>
      <cdr:y>0.73505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69460" y="471424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0.11818</cdr:x>
      <cdr:y>0.02499</cdr:y>
    </cdr:from>
    <cdr:to>
      <cdr:x>0.49389</cdr:x>
      <cdr:y>0.122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8172" y="161935"/>
          <a:ext cx="2028828" cy="628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 αντικατάστασης 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0.81726</cdr:x>
      <cdr:y>0.2587</cdr:y>
    </cdr:from>
    <cdr:to>
      <cdr:x>0.93368</cdr:x>
      <cdr:y>0.29251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13192" y="1676402"/>
          <a:ext cx="628668" cy="219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0.82021</cdr:x>
      <cdr:y>0.46185</cdr:y>
    </cdr:from>
    <cdr:to>
      <cdr:x>0.92662</cdr:x>
      <cdr:y>0.50183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29146" y="2992771"/>
          <a:ext cx="574614" cy="259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0.82056</cdr:x>
      <cdr:y>0.60355</cdr:y>
    </cdr:from>
    <cdr:to>
      <cdr:x>0.8964</cdr:x>
      <cdr:y>0.63589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31042" y="3910978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0.81431</cdr:x>
      <cdr:y>0.31397</cdr:y>
    </cdr:from>
    <cdr:to>
      <cdr:x>0.90969</cdr:x>
      <cdr:y>0.33749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397280" y="2034554"/>
          <a:ext cx="515052" cy="15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Σ.1/Σ.5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0.80669</cdr:x>
      <cdr:y>0.2054</cdr:y>
    </cdr:from>
    <cdr:to>
      <cdr:x>0.88638</cdr:x>
      <cdr:y>0.23887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56100" y="133096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0.8208</cdr:x>
      <cdr:y>0.38531</cdr:y>
    </cdr:from>
    <cdr:to>
      <cdr:x>0.90049</cdr:x>
      <cdr:y>0.41878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32300" y="249682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0.81797</cdr:x>
      <cdr:y>0.43823</cdr:y>
    </cdr:from>
    <cdr:to>
      <cdr:x>0.89766</cdr:x>
      <cdr:y>0.4717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17060" y="283972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0.10368</cdr:x>
      <cdr:y>0.02236</cdr:y>
    </cdr:from>
    <cdr:to>
      <cdr:x>0.66884</cdr:x>
      <cdr:y>0.05645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59866" y="144881"/>
          <a:ext cx="3051864" cy="220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Δείκτης Αντικατάστασης 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0.81702</cdr:x>
      <cdr:y>0.74995</cdr:y>
    </cdr:from>
    <cdr:to>
      <cdr:x>0.88053</cdr:x>
      <cdr:y>0.78229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11932" y="4859676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0.8208</cdr:x>
      <cdr:y>0.60992</cdr:y>
    </cdr:from>
    <cdr:to>
      <cdr:x>0.92146</cdr:x>
      <cdr:y>0.64147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432296" y="3952255"/>
          <a:ext cx="543564" cy="204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0.81939</cdr:x>
      <cdr:y>0.52289</cdr:y>
    </cdr:from>
    <cdr:to>
      <cdr:x>0.91477</cdr:x>
      <cdr:y>0.54641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424706" y="3388346"/>
          <a:ext cx="515052" cy="15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0.82032</cdr:x>
      <cdr:y>0.64167</cdr:y>
    </cdr:from>
    <cdr:to>
      <cdr:x>0.92662</cdr:x>
      <cdr:y>0.68165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429740" y="4158005"/>
          <a:ext cx="574020" cy="259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0.81726</cdr:x>
      <cdr:y>0.43039</cdr:y>
    </cdr:from>
    <cdr:to>
      <cdr:x>0.89464</cdr:x>
      <cdr:y>0.46508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13192" y="2788922"/>
          <a:ext cx="417888" cy="224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0.81713</cdr:x>
      <cdr:y>0.50565</cdr:y>
    </cdr:from>
    <cdr:to>
      <cdr:x>0.91251</cdr:x>
      <cdr:y>0.52917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12520" y="3276614"/>
          <a:ext cx="515052" cy="1524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0.81939</cdr:x>
      <cdr:y>0.39942</cdr:y>
    </cdr:from>
    <cdr:to>
      <cdr:x>0.89908</cdr:x>
      <cdr:y>0.43289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24680" y="258826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0.82362</cdr:x>
      <cdr:y>0.55465</cdr:y>
    </cdr:from>
    <cdr:to>
      <cdr:x>0.90331</cdr:x>
      <cdr:y>0.58812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47540" y="3594100"/>
          <a:ext cx="430330" cy="21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0.81985</cdr:x>
      <cdr:y>0.55358</cdr:y>
    </cdr:from>
    <cdr:to>
      <cdr:x>0.90087</cdr:x>
      <cdr:y>0.5815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27208" y="3587170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0.82585</cdr:x>
      <cdr:y>0.30663</cdr:y>
    </cdr:from>
    <cdr:to>
      <cdr:x>0.88759</cdr:x>
      <cdr:y>0.33749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59578" y="1986960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0.81844</cdr:x>
      <cdr:y>0.39952</cdr:y>
    </cdr:from>
    <cdr:to>
      <cdr:x>0.88723</cdr:x>
      <cdr:y>0.42745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19594" y="2588906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0.61875</cdr:x>
      <cdr:y>0.17708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0318" y="68553"/>
          <a:ext cx="2288607" cy="417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Πληθυσμός Γυναικών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0.82231</cdr:x>
      <cdr:y>0.66646</cdr:y>
    </cdr:from>
    <cdr:to>
      <cdr:x>0.88582</cdr:x>
      <cdr:y>0.6988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40492" y="4318656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0.82092</cdr:x>
      <cdr:y>0.48625</cdr:y>
    </cdr:from>
    <cdr:to>
      <cdr:x>0.89853</cdr:x>
      <cdr:y>0.51858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32950" y="3150902"/>
          <a:ext cx="419094" cy="209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0.82056</cdr:x>
      <cdr:y>0.59384</cdr:y>
    </cdr:from>
    <cdr:to>
      <cdr:x>0.89981</cdr:x>
      <cdr:y>0.62471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31030" y="3848102"/>
          <a:ext cx="427950" cy="200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0.82444</cdr:x>
      <cdr:y>0.64323</cdr:y>
    </cdr:from>
    <cdr:to>
      <cdr:x>0.89487</cdr:x>
      <cdr:y>0.67263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51982" y="4168152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0.82057</cdr:x>
      <cdr:y>0.52123</cdr:y>
    </cdr:from>
    <cdr:to>
      <cdr:x>0.89641</cdr:x>
      <cdr:y>0.55357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31090" y="3377546"/>
          <a:ext cx="409536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0.81033</cdr:x>
      <cdr:y>0.41423</cdr:y>
    </cdr:from>
    <cdr:to>
      <cdr:x>0.87207</cdr:x>
      <cdr:y>0.44509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75788" y="2684191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0.81103</cdr:x>
      <cdr:y>0.5224</cdr:y>
    </cdr:from>
    <cdr:to>
      <cdr:x>0.87982</cdr:x>
      <cdr:y>0.55033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79586" y="3385183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0.11818</cdr:x>
      <cdr:y>0.02499</cdr:y>
    </cdr:from>
    <cdr:to>
      <cdr:x>0.54375</cdr:x>
      <cdr:y>0.15625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40319" y="68553"/>
          <a:ext cx="1945706" cy="360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Συνολικός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Πληθυσμός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0.81067</cdr:x>
      <cdr:y>0.75818</cdr:y>
    </cdr:from>
    <cdr:to>
      <cdr:x>0.87418</cdr:x>
      <cdr:y>0.79052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77618" y="4913006"/>
          <a:ext cx="34295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0.81139</cdr:x>
      <cdr:y>0.60619</cdr:y>
    </cdr:from>
    <cdr:to>
      <cdr:x>0.889</cdr:x>
      <cdr:y>0.63852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81494" y="3928118"/>
          <a:ext cx="419094" cy="209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0.81492</cdr:x>
      <cdr:y>0.72319</cdr:y>
    </cdr:from>
    <cdr:to>
      <cdr:x>0.88182</cdr:x>
      <cdr:y>0.757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00556" y="4686300"/>
          <a:ext cx="361260" cy="219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0.8195</cdr:x>
      <cdr:y>0.78111</cdr:y>
    </cdr:from>
    <cdr:to>
      <cdr:x>0.88993</cdr:x>
      <cdr:y>0.81051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25306" y="5061605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0.8121</cdr:x>
      <cdr:y>0.62794</cdr:y>
    </cdr:from>
    <cdr:to>
      <cdr:x>0.88794</cdr:x>
      <cdr:y>0.66028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85346" y="4069056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0.81514</cdr:x>
      <cdr:y>0.6738</cdr:y>
    </cdr:from>
    <cdr:to>
      <cdr:x>0.89981</cdr:x>
      <cdr:y>0.70614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401768" y="4366248"/>
          <a:ext cx="457218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0.81773</cdr:x>
      <cdr:y>0.66</cdr:y>
    </cdr:from>
    <cdr:to>
      <cdr:x>0.89875</cdr:x>
      <cdr:y>0.68792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15742" y="4276776"/>
          <a:ext cx="437508" cy="180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0.81068</cdr:x>
      <cdr:y>0.4351</cdr:y>
    </cdr:from>
    <cdr:to>
      <cdr:x>0.87242</cdr:x>
      <cdr:y>0.46596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77672" y="2819453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0.81315</cdr:x>
      <cdr:y>0.52535</cdr:y>
    </cdr:from>
    <cdr:to>
      <cdr:x>0.88194</cdr:x>
      <cdr:y>0.55328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390998" y="3404246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0.07969</cdr:x>
      <cdr:y>0.02471</cdr:y>
    </cdr:from>
    <cdr:to>
      <cdr:x>0.64485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30346" y="160136"/>
          <a:ext cx="3051828" cy="220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Πληθυσμός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Γυναικών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0.79727</cdr:x>
      <cdr:y>0.75936</cdr:y>
    </cdr:from>
    <cdr:to>
      <cdr:x>0.86078</cdr:x>
      <cdr:y>0.7917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05246" y="4920629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0.81492</cdr:x>
      <cdr:y>0.60002</cdr:y>
    </cdr:from>
    <cdr:to>
      <cdr:x>0.89253</cdr:x>
      <cdr:y>0.63235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00556" y="3888137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0.81056</cdr:x>
      <cdr:y>0.69644</cdr:y>
    </cdr:from>
    <cdr:to>
      <cdr:x>0.87595</cdr:x>
      <cdr:y>0.72584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377018" y="4512941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0.81562</cdr:x>
      <cdr:y>0.72996</cdr:y>
    </cdr:from>
    <cdr:to>
      <cdr:x>0.88605</cdr:x>
      <cdr:y>0.75936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04354" y="4730119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0.80857</cdr:x>
      <cdr:y>0.63411</cdr:y>
    </cdr:from>
    <cdr:to>
      <cdr:x>0.88441</cdr:x>
      <cdr:y>0.66645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66284" y="4109062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0.81209</cdr:x>
      <cdr:y>0.68469</cdr:y>
    </cdr:from>
    <cdr:to>
      <cdr:x>0.89311</cdr:x>
      <cdr:y>0.71261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385262" y="4436813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0.81068</cdr:x>
      <cdr:y>0.38101</cdr:y>
    </cdr:from>
    <cdr:to>
      <cdr:x>0.87242</cdr:x>
      <cdr:y>0.41187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77678" y="2468916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0.81597</cdr:x>
      <cdr:y>0.52182</cdr:y>
    </cdr:from>
    <cdr:to>
      <cdr:x>0.88476</cdr:x>
      <cdr:y>0.54975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06238" y="3381386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0.07969</cdr:x>
      <cdr:y>0.0386</cdr:y>
    </cdr:from>
    <cdr:to>
      <cdr:x>0.64485</cdr:x>
      <cdr:y>0.12083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64343" y="105884"/>
          <a:ext cx="2583911" cy="225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Πληθυσμός</a:t>
          </a:r>
          <a:r>
            <a:rPr lang="el-GR" sz="800" b="1" baseline="0">
              <a:latin typeface="Times New Roman" pitchFamily="18" charset="0"/>
              <a:cs typeface="Times New Roman" pitchFamily="18" charset="0"/>
            </a:rPr>
            <a:t> Άνδρων (100=2015)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0.80856</cdr:x>
      <cdr:y>0.75583</cdr:y>
    </cdr:from>
    <cdr:to>
      <cdr:x>0.87207</cdr:x>
      <cdr:y>0.78817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366212" y="4897752"/>
          <a:ext cx="342954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0.80928</cdr:x>
      <cdr:y>0.62824</cdr:y>
    </cdr:from>
    <cdr:to>
      <cdr:x>0.88689</cdr:x>
      <cdr:y>0.66057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370100" y="4071012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0.81479</cdr:x>
      <cdr:y>0.82814</cdr:y>
    </cdr:from>
    <cdr:to>
      <cdr:x>0.88018</cdr:x>
      <cdr:y>0.85754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399884" y="5366350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0.81139</cdr:x>
      <cdr:y>0.77464</cdr:y>
    </cdr:from>
    <cdr:to>
      <cdr:x>0.88182</cdr:x>
      <cdr:y>0.80404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381494" y="5019679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0.80152</cdr:x>
      <cdr:y>0.60354</cdr:y>
    </cdr:from>
    <cdr:to>
      <cdr:x>0.87736</cdr:x>
      <cdr:y>0.63588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328184" y="3910958"/>
          <a:ext cx="409536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1</xdr:row>
      <xdr:rowOff>171450</xdr:rowOff>
    </xdr:from>
    <xdr:to>
      <xdr:col>21</xdr:col>
      <xdr:colOff>408900</xdr:colOff>
      <xdr:row>39</xdr:row>
      <xdr:rowOff>105870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</xdr:colOff>
      <xdr:row>42</xdr:row>
      <xdr:rowOff>3810</xdr:rowOff>
    </xdr:from>
    <xdr:to>
      <xdr:col>21</xdr:col>
      <xdr:colOff>431760</xdr:colOff>
      <xdr:row>79</xdr:row>
      <xdr:rowOff>98250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38100</xdr:colOff>
      <xdr:row>81</xdr:row>
      <xdr:rowOff>11430</xdr:rowOff>
    </xdr:from>
    <xdr:to>
      <xdr:col>21</xdr:col>
      <xdr:colOff>439380</xdr:colOff>
      <xdr:row>118</xdr:row>
      <xdr:rowOff>90630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19050</xdr:colOff>
      <xdr:row>2</xdr:row>
      <xdr:rowOff>19050</xdr:rowOff>
    </xdr:from>
    <xdr:to>
      <xdr:col>30</xdr:col>
      <xdr:colOff>420330</xdr:colOff>
      <xdr:row>39</xdr:row>
      <xdr:rowOff>128730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42</xdr:row>
      <xdr:rowOff>0</xdr:rowOff>
    </xdr:from>
    <xdr:to>
      <xdr:col>30</xdr:col>
      <xdr:colOff>401280</xdr:colOff>
      <xdr:row>79</xdr:row>
      <xdr:rowOff>94440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81</xdr:row>
      <xdr:rowOff>0</xdr:rowOff>
    </xdr:from>
    <xdr:to>
      <xdr:col>30</xdr:col>
      <xdr:colOff>401280</xdr:colOff>
      <xdr:row>118</xdr:row>
      <xdr:rowOff>79200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120</xdr:row>
      <xdr:rowOff>0</xdr:rowOff>
    </xdr:from>
    <xdr:to>
      <xdr:col>30</xdr:col>
      <xdr:colOff>401280</xdr:colOff>
      <xdr:row>157</xdr:row>
      <xdr:rowOff>109680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0</xdr:colOff>
      <xdr:row>159</xdr:row>
      <xdr:rowOff>0</xdr:rowOff>
    </xdr:from>
    <xdr:to>
      <xdr:col>30</xdr:col>
      <xdr:colOff>401280</xdr:colOff>
      <xdr:row>196</xdr:row>
      <xdr:rowOff>86820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2</xdr:row>
      <xdr:rowOff>0</xdr:rowOff>
    </xdr:from>
    <xdr:to>
      <xdr:col>39</xdr:col>
      <xdr:colOff>401280</xdr:colOff>
      <xdr:row>39</xdr:row>
      <xdr:rowOff>109680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31</xdr:col>
      <xdr:colOff>0</xdr:colOff>
      <xdr:row>42</xdr:row>
      <xdr:rowOff>0</xdr:rowOff>
    </xdr:from>
    <xdr:to>
      <xdr:col>39</xdr:col>
      <xdr:colOff>401280</xdr:colOff>
      <xdr:row>79</xdr:row>
      <xdr:rowOff>94440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31</xdr:col>
      <xdr:colOff>0</xdr:colOff>
      <xdr:row>81</xdr:row>
      <xdr:rowOff>0</xdr:rowOff>
    </xdr:from>
    <xdr:to>
      <xdr:col>39</xdr:col>
      <xdr:colOff>401280</xdr:colOff>
      <xdr:row>118</xdr:row>
      <xdr:rowOff>79200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31</xdr:col>
      <xdr:colOff>0</xdr:colOff>
      <xdr:row>120</xdr:row>
      <xdr:rowOff>0</xdr:rowOff>
    </xdr:from>
    <xdr:to>
      <xdr:col>39</xdr:col>
      <xdr:colOff>401280</xdr:colOff>
      <xdr:row>157</xdr:row>
      <xdr:rowOff>109680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31</xdr:col>
      <xdr:colOff>0</xdr:colOff>
      <xdr:row>159</xdr:row>
      <xdr:rowOff>0</xdr:rowOff>
    </xdr:from>
    <xdr:to>
      <xdr:col>39</xdr:col>
      <xdr:colOff>401280</xdr:colOff>
      <xdr:row>196</xdr:row>
      <xdr:rowOff>86820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0.8262</cdr:x>
      <cdr:y>0.62707</cdr:y>
    </cdr:from>
    <cdr:to>
      <cdr:x>0.90722</cdr:x>
      <cdr:y>0.65499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461474" y="4063397"/>
          <a:ext cx="437508" cy="18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0.8262</cdr:x>
      <cdr:y>0.4057</cdr:y>
    </cdr:from>
    <cdr:to>
      <cdr:x>0.88794</cdr:x>
      <cdr:y>0.43656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461480" y="2628962"/>
          <a:ext cx="333396" cy="199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0.82302</cdr:x>
      <cdr:y>0.50418</cdr:y>
    </cdr:from>
    <cdr:to>
      <cdr:x>0.89181</cdr:x>
      <cdr:y>0.53211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444326" y="3267091"/>
          <a:ext cx="371466" cy="1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0.14883</cdr:x>
      <cdr:y>0.01765</cdr:y>
    </cdr:from>
    <cdr:to>
      <cdr:x>0.71399</cdr:x>
      <cdr:y>0.05174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803706" y="114401"/>
          <a:ext cx="3051864" cy="220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 baseline="0">
              <a:latin typeface="Times New Roman" pitchFamily="18" charset="0"/>
              <a:cs typeface="Times New Roman" pitchFamily="18" charset="0"/>
            </a:rPr>
            <a:t>0-19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0.82125</cdr:x>
      <cdr:y>0.77347</cdr:y>
    </cdr:from>
    <cdr:to>
      <cdr:x>0.88476</cdr:x>
      <cdr:y>0.80581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434762" y="5012066"/>
          <a:ext cx="342954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0.82621</cdr:x>
      <cdr:y>0.43304</cdr:y>
    </cdr:from>
    <cdr:to>
      <cdr:x>0.90382</cdr:x>
      <cdr:y>0.46537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61516" y="2806097"/>
          <a:ext cx="419094" cy="2094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0.82326</cdr:x>
      <cdr:y>0.55651</cdr:y>
    </cdr:from>
    <cdr:to>
      <cdr:x>0.88865</cdr:x>
      <cdr:y>0.58591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445622" y="3606182"/>
          <a:ext cx="353106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0.82409</cdr:x>
      <cdr:y>0.71467</cdr:y>
    </cdr:from>
    <cdr:to>
      <cdr:x>0.89452</cdr:x>
      <cdr:y>0.74407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450080" y="4631062"/>
          <a:ext cx="380322" cy="1905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0.82269</cdr:x>
      <cdr:y>0.60355</cdr:y>
    </cdr:from>
    <cdr:to>
      <cdr:x>0.89853</cdr:x>
      <cdr:y>0.63589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442508" y="3910973"/>
          <a:ext cx="409536" cy="2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J129"/>
  <sheetViews>
    <sheetView topLeftCell="G73" workbookViewId="0">
      <selection activeCell="AA75" sqref="AA75:AJ107"/>
    </sheetView>
  </sheetViews>
  <sheetFormatPr defaultColWidth="9.140625" defaultRowHeight="12.75" x14ac:dyDescent="0.2"/>
  <cols>
    <col min="1" max="2" width="9.140625" style="17"/>
    <col min="3" max="3" width="20.5703125" style="26" customWidth="1"/>
    <col min="4" max="11" width="7" style="17" bestFit="1" customWidth="1"/>
    <col min="12" max="17" width="8" style="17" bestFit="1" customWidth="1"/>
    <col min="18" max="20" width="7.42578125" style="17" bestFit="1" customWidth="1"/>
    <col min="21" max="21" width="7.5703125" style="17" customWidth="1"/>
    <col min="22" max="22" width="7.42578125" style="17" customWidth="1"/>
    <col min="23" max="23" width="7.85546875" style="17" customWidth="1"/>
    <col min="24" max="24" width="7.7109375" style="17" customWidth="1"/>
    <col min="25" max="25" width="9.140625" style="66"/>
    <col min="26" max="26" width="9.140625" style="17"/>
    <col min="27" max="27" width="27.7109375" style="17" customWidth="1"/>
    <col min="28" max="28" width="8.85546875" style="17" bestFit="1" customWidth="1"/>
    <col min="29" max="29" width="9.85546875" style="17" bestFit="1" customWidth="1"/>
    <col min="30" max="35" width="8.85546875" style="17" bestFit="1" customWidth="1"/>
    <col min="36" max="16384" width="9.140625" style="17"/>
  </cols>
  <sheetData>
    <row r="2" spans="3:35" x14ac:dyDescent="0.2">
      <c r="R2" s="17">
        <f>R7+R8-R6</f>
        <v>0</v>
      </c>
      <c r="S2" s="17">
        <f t="shared" ref="S2:X2" si="0">S7+S8-S6</f>
        <v>0</v>
      </c>
      <c r="T2" s="17">
        <f t="shared" si="0"/>
        <v>0</v>
      </c>
      <c r="U2" s="17">
        <f t="shared" si="0"/>
        <v>0</v>
      </c>
      <c r="V2" s="17">
        <f t="shared" si="0"/>
        <v>0</v>
      </c>
      <c r="W2" s="17">
        <f t="shared" si="0"/>
        <v>0</v>
      </c>
      <c r="X2" s="17">
        <f t="shared" si="0"/>
        <v>0</v>
      </c>
    </row>
    <row r="3" spans="3:35" ht="13.5" thickBot="1" x14ac:dyDescent="0.25">
      <c r="C3" s="26" t="s">
        <v>221</v>
      </c>
      <c r="AA3" s="76" t="s">
        <v>219</v>
      </c>
      <c r="AB3" s="20"/>
      <c r="AC3" s="20"/>
      <c r="AD3" s="20"/>
      <c r="AE3" s="20"/>
      <c r="AF3" s="20"/>
      <c r="AG3" s="20"/>
      <c r="AH3" s="20"/>
      <c r="AI3" s="20"/>
    </row>
    <row r="4" spans="3:35" s="26" customFormat="1" ht="14.25" thickBot="1" x14ac:dyDescent="0.3">
      <c r="C4" s="27"/>
      <c r="D4" s="28">
        <v>1951</v>
      </c>
      <c r="E4" s="28">
        <v>1955</v>
      </c>
      <c r="F4" s="28">
        <v>1960</v>
      </c>
      <c r="G4" s="28">
        <v>1965</v>
      </c>
      <c r="H4" s="28">
        <v>1970</v>
      </c>
      <c r="I4" s="28">
        <v>1975</v>
      </c>
      <c r="J4" s="28">
        <v>1980</v>
      </c>
      <c r="K4" s="28">
        <v>1985</v>
      </c>
      <c r="L4" s="28">
        <v>1990</v>
      </c>
      <c r="M4" s="28">
        <v>1995</v>
      </c>
      <c r="N4" s="28">
        <v>2000</v>
      </c>
      <c r="O4" s="28">
        <v>2005</v>
      </c>
      <c r="P4" s="28">
        <v>2010</v>
      </c>
      <c r="Q4" s="39">
        <v>2015</v>
      </c>
      <c r="R4" s="40">
        <v>2020</v>
      </c>
      <c r="S4" s="29">
        <v>2025</v>
      </c>
      <c r="T4" s="29">
        <v>2030</v>
      </c>
      <c r="U4" s="29">
        <v>2035</v>
      </c>
      <c r="V4" s="29">
        <v>2040</v>
      </c>
      <c r="W4" s="29">
        <v>2045</v>
      </c>
      <c r="X4" s="30">
        <v>2050</v>
      </c>
      <c r="Y4" s="67"/>
      <c r="AA4" s="158">
        <v>2015</v>
      </c>
      <c r="AB4" s="221"/>
      <c r="AC4" s="222"/>
      <c r="AD4" s="222"/>
      <c r="AE4" s="222"/>
      <c r="AF4" s="222"/>
      <c r="AG4" s="222"/>
      <c r="AH4" s="222"/>
      <c r="AI4" s="223"/>
    </row>
    <row r="5" spans="3:35" ht="13.5" thickBot="1" x14ac:dyDescent="0.25">
      <c r="C5" s="31" t="s">
        <v>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44"/>
      <c r="R5" s="45"/>
      <c r="S5" s="32"/>
      <c r="T5" s="32"/>
      <c r="U5" s="32"/>
      <c r="V5" s="32"/>
      <c r="W5" s="32"/>
      <c r="X5" s="33"/>
      <c r="AA5" s="152" t="s">
        <v>205</v>
      </c>
      <c r="AB5" s="228">
        <v>10858</v>
      </c>
      <c r="AC5" s="229"/>
      <c r="AD5" s="229"/>
      <c r="AE5" s="229"/>
      <c r="AF5" s="229"/>
      <c r="AG5" s="229"/>
      <c r="AH5" s="229"/>
      <c r="AI5" s="230"/>
    </row>
    <row r="6" spans="3:35" ht="13.5" x14ac:dyDescent="0.25">
      <c r="C6" s="3" t="s">
        <v>204</v>
      </c>
      <c r="D6" s="46">
        <v>7632.8010000000004</v>
      </c>
      <c r="E6" s="46">
        <v>7929.4859999999999</v>
      </c>
      <c r="F6" s="46">
        <v>8292.7950000000001</v>
      </c>
      <c r="G6" s="46">
        <v>8530.3889999999992</v>
      </c>
      <c r="H6" s="46">
        <v>8813.8410000000003</v>
      </c>
      <c r="I6" s="46">
        <v>9004.2929999999997</v>
      </c>
      <c r="J6" s="46">
        <v>9595.3919999999998</v>
      </c>
      <c r="K6" s="46">
        <v>9915.0570000000007</v>
      </c>
      <c r="L6" s="46">
        <v>10120.892</v>
      </c>
      <c r="M6" s="46">
        <v>10535.973</v>
      </c>
      <c r="N6" s="46">
        <v>10775.627</v>
      </c>
      <c r="O6" s="46">
        <v>10969.912</v>
      </c>
      <c r="P6" s="46">
        <v>11119.289000000001</v>
      </c>
      <c r="Q6" s="47">
        <v>10858.018</v>
      </c>
      <c r="R6" s="202">
        <v>10659.407472904633</v>
      </c>
      <c r="S6" s="203">
        <v>10380.228518495038</v>
      </c>
      <c r="T6" s="203">
        <v>10052.429959005709</v>
      </c>
      <c r="U6" s="203">
        <v>9696.878142871059</v>
      </c>
      <c r="V6" s="203">
        <v>9312.8165893913065</v>
      </c>
      <c r="W6" s="203">
        <v>8888.0882224234483</v>
      </c>
      <c r="X6" s="204">
        <v>8413.9389318291051</v>
      </c>
      <c r="AA6" s="3" t="s">
        <v>16</v>
      </c>
      <c r="AB6" s="231">
        <v>5268</v>
      </c>
      <c r="AC6" s="232"/>
      <c r="AD6" s="232"/>
      <c r="AE6" s="232"/>
      <c r="AF6" s="232"/>
      <c r="AG6" s="232"/>
      <c r="AH6" s="232"/>
      <c r="AI6" s="233"/>
    </row>
    <row r="7" spans="3:35" ht="13.5" thickBot="1" x14ac:dyDescent="0.25">
      <c r="C7" s="3" t="s">
        <v>16</v>
      </c>
      <c r="D7" s="38">
        <v>3721.6480000000001</v>
      </c>
      <c r="E7" s="38">
        <v>3871.1779999999999</v>
      </c>
      <c r="F7" s="38">
        <v>4048.6750000000002</v>
      </c>
      <c r="G7" s="38">
        <v>4148.558</v>
      </c>
      <c r="H7" s="38">
        <v>4298.5469999999996</v>
      </c>
      <c r="I7" s="38">
        <v>4409.9110000000001</v>
      </c>
      <c r="J7" s="38">
        <v>4707.6970000000001</v>
      </c>
      <c r="K7" s="38">
        <v>4876.915</v>
      </c>
      <c r="L7" s="38">
        <v>4981.9780000000001</v>
      </c>
      <c r="M7" s="38">
        <v>5188.6660000000002</v>
      </c>
      <c r="N7" s="38">
        <v>5301.5209999999997</v>
      </c>
      <c r="O7" s="38">
        <v>5418.4620000000004</v>
      </c>
      <c r="P7" s="38">
        <v>5460.8649999999998</v>
      </c>
      <c r="Q7" s="51">
        <v>5268.39</v>
      </c>
      <c r="R7" s="35">
        <v>5169.3421831345549</v>
      </c>
      <c r="S7" s="36">
        <v>5030.5566110489362</v>
      </c>
      <c r="T7" s="36">
        <v>4867.5953996577227</v>
      </c>
      <c r="U7" s="36">
        <v>4690.3923609522053</v>
      </c>
      <c r="V7" s="36">
        <v>4500.5399204111764</v>
      </c>
      <c r="W7" s="36">
        <v>4293.8757837429557</v>
      </c>
      <c r="X7" s="37">
        <v>4066.2644500910451</v>
      </c>
      <c r="AA7" s="7" t="s">
        <v>17</v>
      </c>
      <c r="AB7" s="234">
        <v>5590</v>
      </c>
      <c r="AC7" s="235"/>
      <c r="AD7" s="235"/>
      <c r="AE7" s="235"/>
      <c r="AF7" s="235"/>
      <c r="AG7" s="235"/>
      <c r="AH7" s="235"/>
      <c r="AI7" s="236"/>
    </row>
    <row r="8" spans="3:35" ht="14.25" thickBot="1" x14ac:dyDescent="0.3">
      <c r="C8" s="3" t="s">
        <v>17</v>
      </c>
      <c r="D8" s="38">
        <v>3911.1529999999998</v>
      </c>
      <c r="E8" s="38">
        <v>4058.308</v>
      </c>
      <c r="F8" s="38">
        <v>4244.12</v>
      </c>
      <c r="G8" s="38">
        <v>4381.8310000000001</v>
      </c>
      <c r="H8" s="38">
        <v>4515.2939999999999</v>
      </c>
      <c r="I8" s="38">
        <v>4594.3819999999996</v>
      </c>
      <c r="J8" s="38">
        <v>4887.6949999999997</v>
      </c>
      <c r="K8" s="38">
        <v>5038.1419999999998</v>
      </c>
      <c r="L8" s="38">
        <v>5138.9139999999998</v>
      </c>
      <c r="M8" s="38">
        <v>5347.3069999999998</v>
      </c>
      <c r="N8" s="38">
        <v>5474.1059999999998</v>
      </c>
      <c r="O8" s="38">
        <v>5551.45</v>
      </c>
      <c r="P8" s="38">
        <v>5658.424</v>
      </c>
      <c r="Q8" s="51">
        <v>5589.6279999999997</v>
      </c>
      <c r="R8" s="35">
        <v>5490.0652897700793</v>
      </c>
      <c r="S8" s="36">
        <v>5349.6719074461034</v>
      </c>
      <c r="T8" s="36">
        <v>5184.8345593479862</v>
      </c>
      <c r="U8" s="36">
        <v>5006.4857819188537</v>
      </c>
      <c r="V8" s="36">
        <v>4812.2766689801292</v>
      </c>
      <c r="W8" s="36">
        <v>4594.2124386804944</v>
      </c>
      <c r="X8" s="37">
        <v>4347.6744817380595</v>
      </c>
      <c r="AA8" s="158">
        <v>2020</v>
      </c>
      <c r="AB8" s="154" t="s">
        <v>8</v>
      </c>
      <c r="AC8" s="154" t="s">
        <v>9</v>
      </c>
      <c r="AD8" s="154" t="s">
        <v>10</v>
      </c>
      <c r="AE8" s="154" t="s">
        <v>11</v>
      </c>
      <c r="AF8" s="154" t="s">
        <v>12</v>
      </c>
      <c r="AG8" s="154" t="s">
        <v>13</v>
      </c>
      <c r="AH8" s="154" t="s">
        <v>14</v>
      </c>
      <c r="AI8" s="155" t="s">
        <v>15</v>
      </c>
    </row>
    <row r="9" spans="3:35" ht="14.25" thickBot="1" x14ac:dyDescent="0.3">
      <c r="C9" s="31" t="s">
        <v>9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44"/>
      <c r="R9" s="45"/>
      <c r="S9" s="32"/>
      <c r="T9" s="32"/>
      <c r="U9" s="32"/>
      <c r="V9" s="32"/>
      <c r="W9" s="32"/>
      <c r="X9" s="33"/>
      <c r="AA9" s="152" t="s">
        <v>205</v>
      </c>
      <c r="AB9" s="211">
        <f>$R$6</f>
        <v>10659.407472904633</v>
      </c>
      <c r="AC9" s="212">
        <f>$R$10</f>
        <v>10661.257387678985</v>
      </c>
      <c r="AD9" s="212">
        <f>$R$14</f>
        <v>10701.82675335215</v>
      </c>
      <c r="AE9" s="212">
        <f>$R$18</f>
        <v>10764.544944886986</v>
      </c>
      <c r="AF9" s="212">
        <f>$R$22</f>
        <v>10602.229326521334</v>
      </c>
      <c r="AG9" s="212">
        <f>$R$26</f>
        <v>10664.832398379243</v>
      </c>
      <c r="AH9" s="212">
        <f>$R$30</f>
        <v>10587.493439917254</v>
      </c>
      <c r="AI9" s="213">
        <f>$R$34</f>
        <v>10648.591098141966</v>
      </c>
    </row>
    <row r="10" spans="3:35" ht="13.5" x14ac:dyDescent="0.25">
      <c r="C10" s="3" t="s">
        <v>204</v>
      </c>
      <c r="D10" s="46">
        <v>7632.8010000000004</v>
      </c>
      <c r="E10" s="46">
        <v>7929.4859999999999</v>
      </c>
      <c r="F10" s="46">
        <v>8292.7950000000001</v>
      </c>
      <c r="G10" s="46">
        <v>8530.3889999999992</v>
      </c>
      <c r="H10" s="46">
        <v>8813.8410000000003</v>
      </c>
      <c r="I10" s="46">
        <v>9004.2929999999997</v>
      </c>
      <c r="J10" s="46">
        <v>9595.3919999999998</v>
      </c>
      <c r="K10" s="46">
        <v>9915.0570000000007</v>
      </c>
      <c r="L10" s="46">
        <v>10120.892</v>
      </c>
      <c r="M10" s="46">
        <v>10535.973</v>
      </c>
      <c r="N10" s="46">
        <v>10775.627</v>
      </c>
      <c r="O10" s="46">
        <v>10969.912</v>
      </c>
      <c r="P10" s="46">
        <v>11119.289000000001</v>
      </c>
      <c r="Q10" s="47">
        <v>10858.018</v>
      </c>
      <c r="R10" s="202">
        <v>10661.257387678985</v>
      </c>
      <c r="S10" s="203">
        <v>10409.461811093952</v>
      </c>
      <c r="T10" s="203">
        <v>10154.480142935005</v>
      </c>
      <c r="U10" s="203">
        <v>9922.6321128110449</v>
      </c>
      <c r="V10" s="203">
        <v>9672.3505721117144</v>
      </c>
      <c r="W10" s="203">
        <v>9386.3718690684291</v>
      </c>
      <c r="X10" s="204">
        <v>9041.3742265941964</v>
      </c>
      <c r="AA10" s="3" t="s">
        <v>16</v>
      </c>
      <c r="AB10" s="137">
        <f>$R$7</f>
        <v>5169.3421831345549</v>
      </c>
      <c r="AC10" s="138">
        <f>$R$11</f>
        <v>5169.9750130299717</v>
      </c>
      <c r="AD10" s="138">
        <f>$R$15</f>
        <v>5187.9132266220704</v>
      </c>
      <c r="AE10" s="138">
        <f>$R$19</f>
        <v>5232.5597893963131</v>
      </c>
      <c r="AF10" s="138">
        <f>$R$23</f>
        <v>5128.6774211543425</v>
      </c>
      <c r="AG10" s="138">
        <f>$R$27</f>
        <v>5173.2585919617813</v>
      </c>
      <c r="AH10" s="138">
        <f>$R$31</f>
        <v>5122.0766314513776</v>
      </c>
      <c r="AI10" s="139">
        <f>$R$35</f>
        <v>5165.8918413845031</v>
      </c>
    </row>
    <row r="11" spans="3:35" ht="13.5" thickBot="1" x14ac:dyDescent="0.25">
      <c r="C11" s="3" t="s">
        <v>16</v>
      </c>
      <c r="D11" s="38">
        <v>3721.6480000000001</v>
      </c>
      <c r="E11" s="38">
        <v>3871.1779999999999</v>
      </c>
      <c r="F11" s="38">
        <v>4048.6750000000002</v>
      </c>
      <c r="G11" s="38">
        <v>4148.558</v>
      </c>
      <c r="H11" s="38">
        <v>4298.5469999999996</v>
      </c>
      <c r="I11" s="38">
        <v>4409.9110000000001</v>
      </c>
      <c r="J11" s="38">
        <v>4707.6970000000001</v>
      </c>
      <c r="K11" s="38">
        <v>4876.915</v>
      </c>
      <c r="L11" s="38">
        <v>4981.9780000000001</v>
      </c>
      <c r="M11" s="38">
        <v>5188.6660000000002</v>
      </c>
      <c r="N11" s="38">
        <v>5301.5209999999997</v>
      </c>
      <c r="O11" s="38">
        <v>5418.4620000000004</v>
      </c>
      <c r="P11" s="38">
        <v>5460.8649999999998</v>
      </c>
      <c r="Q11" s="51">
        <v>5268.39</v>
      </c>
      <c r="R11" s="35">
        <v>5169.9750130299717</v>
      </c>
      <c r="S11" s="36">
        <v>5044.2702315808256</v>
      </c>
      <c r="T11" s="36">
        <v>4925.6353257277369</v>
      </c>
      <c r="U11" s="36">
        <v>4816.3225331140547</v>
      </c>
      <c r="V11" s="36">
        <v>4698.2766507395809</v>
      </c>
      <c r="W11" s="36">
        <v>4564.8943103044921</v>
      </c>
      <c r="X11" s="37">
        <v>4407.2871411772894</v>
      </c>
      <c r="AA11" s="7" t="s">
        <v>17</v>
      </c>
      <c r="AB11" s="140">
        <f>$R$8</f>
        <v>5490.0652897700793</v>
      </c>
      <c r="AC11" s="141">
        <f>$R$12</f>
        <v>5491.2823746490121</v>
      </c>
      <c r="AD11" s="141">
        <f>$R$16</f>
        <v>5513.9135267300808</v>
      </c>
      <c r="AE11" s="141">
        <f>$R$20</f>
        <v>5531.9851554906745</v>
      </c>
      <c r="AF11" s="141">
        <f>$R$24</f>
        <v>5473.5519053669896</v>
      </c>
      <c r="AG11" s="141">
        <f>$R$28</f>
        <v>5491.573806417462</v>
      </c>
      <c r="AH11" s="141">
        <f>$R$32</f>
        <v>5465.4168084658786</v>
      </c>
      <c r="AI11" s="142">
        <f>$R$36</f>
        <v>5482.6992567574634</v>
      </c>
    </row>
    <row r="12" spans="3:35" ht="14.25" thickBot="1" x14ac:dyDescent="0.3">
      <c r="C12" s="3" t="s">
        <v>17</v>
      </c>
      <c r="D12" s="38">
        <v>3911.1529999999998</v>
      </c>
      <c r="E12" s="38">
        <v>4058.308</v>
      </c>
      <c r="F12" s="38">
        <v>4244.12</v>
      </c>
      <c r="G12" s="38">
        <v>4381.8310000000001</v>
      </c>
      <c r="H12" s="38">
        <v>4515.2939999999999</v>
      </c>
      <c r="I12" s="38">
        <v>4594.3819999999996</v>
      </c>
      <c r="J12" s="38">
        <v>4887.6949999999997</v>
      </c>
      <c r="K12" s="38">
        <v>5038.1419999999998</v>
      </c>
      <c r="L12" s="38">
        <v>5138.9139999999998</v>
      </c>
      <c r="M12" s="38">
        <v>5347.3069999999998</v>
      </c>
      <c r="N12" s="38">
        <v>5474.1059999999998</v>
      </c>
      <c r="O12" s="38">
        <v>5551.45</v>
      </c>
      <c r="P12" s="38">
        <v>5658.424</v>
      </c>
      <c r="Q12" s="51">
        <v>5589.6279999999997</v>
      </c>
      <c r="R12" s="35">
        <v>5491.2823746490121</v>
      </c>
      <c r="S12" s="36">
        <v>5365.1915795131272</v>
      </c>
      <c r="T12" s="36">
        <v>5228.8448172072685</v>
      </c>
      <c r="U12" s="36">
        <v>5106.3095796969901</v>
      </c>
      <c r="V12" s="36">
        <v>4974.0739213721336</v>
      </c>
      <c r="W12" s="36">
        <v>4821.4775587639369</v>
      </c>
      <c r="X12" s="37">
        <v>4634.087085416907</v>
      </c>
      <c r="AA12" s="158">
        <v>2025</v>
      </c>
      <c r="AB12" s="154" t="s">
        <v>8</v>
      </c>
      <c r="AC12" s="154" t="s">
        <v>9</v>
      </c>
      <c r="AD12" s="154" t="s">
        <v>10</v>
      </c>
      <c r="AE12" s="154" t="s">
        <v>11</v>
      </c>
      <c r="AF12" s="154" t="s">
        <v>12</v>
      </c>
      <c r="AG12" s="154" t="s">
        <v>13</v>
      </c>
      <c r="AH12" s="154" t="s">
        <v>14</v>
      </c>
      <c r="AI12" s="155" t="s">
        <v>15</v>
      </c>
    </row>
    <row r="13" spans="3:35" ht="14.25" thickBot="1" x14ac:dyDescent="0.3">
      <c r="C13" s="31" t="s">
        <v>10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44"/>
      <c r="R13" s="45"/>
      <c r="S13" s="32"/>
      <c r="T13" s="32"/>
      <c r="U13" s="32"/>
      <c r="V13" s="32"/>
      <c r="W13" s="32"/>
      <c r="X13" s="33"/>
      <c r="AA13" s="152" t="s">
        <v>205</v>
      </c>
      <c r="AB13" s="211">
        <f>$S$6</f>
        <v>10380.228518495038</v>
      </c>
      <c r="AC13" s="212">
        <f>$S$10</f>
        <v>10409.461811093952</v>
      </c>
      <c r="AD13" s="212">
        <f>$S$14</f>
        <v>10472.776933720428</v>
      </c>
      <c r="AE13" s="212">
        <f>$S$18</f>
        <v>10603.370922576165</v>
      </c>
      <c r="AF13" s="212">
        <f>$S$22</f>
        <v>10240.528587250985</v>
      </c>
      <c r="AG13" s="212">
        <f>$S$26</f>
        <v>10366.814008020534</v>
      </c>
      <c r="AH13" s="212">
        <f>$S$30</f>
        <v>10215.122854218562</v>
      </c>
      <c r="AI13" s="213">
        <f>$S$34</f>
        <v>10339.328032717996</v>
      </c>
    </row>
    <row r="14" spans="3:35" ht="13.5" x14ac:dyDescent="0.25">
      <c r="C14" s="3" t="s">
        <v>204</v>
      </c>
      <c r="D14" s="46">
        <v>7632.8010000000004</v>
      </c>
      <c r="E14" s="46">
        <v>7929.4859999999999</v>
      </c>
      <c r="F14" s="46">
        <v>8292.7950000000001</v>
      </c>
      <c r="G14" s="46">
        <v>8530.3889999999992</v>
      </c>
      <c r="H14" s="46">
        <v>8813.8410000000003</v>
      </c>
      <c r="I14" s="46">
        <v>9004.2929999999997</v>
      </c>
      <c r="J14" s="46">
        <v>9595.3919999999998</v>
      </c>
      <c r="K14" s="46">
        <v>9915.0570000000007</v>
      </c>
      <c r="L14" s="46">
        <v>10120.892</v>
      </c>
      <c r="M14" s="46">
        <v>10535.973</v>
      </c>
      <c r="N14" s="46">
        <v>10775.627</v>
      </c>
      <c r="O14" s="46">
        <v>10969.912</v>
      </c>
      <c r="P14" s="46">
        <v>11119.289000000001</v>
      </c>
      <c r="Q14" s="47">
        <v>10858.018</v>
      </c>
      <c r="R14" s="202">
        <v>10701.82675335215</v>
      </c>
      <c r="S14" s="203">
        <v>10472.776933720428</v>
      </c>
      <c r="T14" s="203">
        <v>10285.695256523724</v>
      </c>
      <c r="U14" s="203">
        <v>10128.133596103895</v>
      </c>
      <c r="V14" s="203">
        <v>9962.2016136328239</v>
      </c>
      <c r="W14" s="203">
        <v>9769.2136467830642</v>
      </c>
      <c r="X14" s="204">
        <v>9526.3754455362632</v>
      </c>
      <c r="AA14" s="3" t="s">
        <v>16</v>
      </c>
      <c r="AB14" s="11">
        <f>$S$7</f>
        <v>5030.5566110489362</v>
      </c>
      <c r="AC14" s="12">
        <f>$S$11</f>
        <v>5044.2702315808256</v>
      </c>
      <c r="AD14" s="12">
        <f>$S$15</f>
        <v>5066.8081538500201</v>
      </c>
      <c r="AE14" s="12">
        <f>$S$19</f>
        <v>5152.9830433125271</v>
      </c>
      <c r="AF14" s="12">
        <f>$S$23</f>
        <v>4932.2944243508491</v>
      </c>
      <c r="AG14" s="12">
        <f>$S$27</f>
        <v>5016.2026001855156</v>
      </c>
      <c r="AH14" s="12">
        <f>$S$31</f>
        <v>4921.0585506710149</v>
      </c>
      <c r="AI14" s="13">
        <f>$S$35</f>
        <v>5003.9317854993442</v>
      </c>
    </row>
    <row r="15" spans="3:35" ht="13.5" thickBot="1" x14ac:dyDescent="0.25">
      <c r="C15" s="3" t="s">
        <v>16</v>
      </c>
      <c r="D15" s="38">
        <v>3721.6480000000001</v>
      </c>
      <c r="E15" s="38">
        <v>3871.1779999999999</v>
      </c>
      <c r="F15" s="38">
        <v>4048.6750000000002</v>
      </c>
      <c r="G15" s="38">
        <v>4148.558</v>
      </c>
      <c r="H15" s="38">
        <v>4298.5469999999996</v>
      </c>
      <c r="I15" s="38">
        <v>4409.9110000000001</v>
      </c>
      <c r="J15" s="38">
        <v>4707.6970000000001</v>
      </c>
      <c r="K15" s="38">
        <v>4876.915</v>
      </c>
      <c r="L15" s="38">
        <v>4981.9780000000001</v>
      </c>
      <c r="M15" s="38">
        <v>5188.6660000000002</v>
      </c>
      <c r="N15" s="38">
        <v>5301.5209999999997</v>
      </c>
      <c r="O15" s="38">
        <v>5418.4620000000004</v>
      </c>
      <c r="P15" s="38">
        <v>5460.8649999999998</v>
      </c>
      <c r="Q15" s="51">
        <v>5268.39</v>
      </c>
      <c r="R15" s="35">
        <v>5187.9132266220704</v>
      </c>
      <c r="S15" s="36">
        <v>5066.8081538500201</v>
      </c>
      <c r="T15" s="36">
        <v>4979.7795008249777</v>
      </c>
      <c r="U15" s="36">
        <v>4903.7071170196832</v>
      </c>
      <c r="V15" s="36">
        <v>4823.797774790949</v>
      </c>
      <c r="W15" s="36">
        <v>4734.3083646443465</v>
      </c>
      <c r="X15" s="37">
        <v>4624.2457508884918</v>
      </c>
      <c r="AA15" s="7" t="s">
        <v>17</v>
      </c>
      <c r="AB15" s="14">
        <f>$S$8</f>
        <v>5349.6719074461034</v>
      </c>
      <c r="AC15" s="15">
        <f>$S$12</f>
        <v>5365.1915795131272</v>
      </c>
      <c r="AD15" s="15">
        <f>$S$16</f>
        <v>5405.9687798704081</v>
      </c>
      <c r="AE15" s="15">
        <f>$S$20</f>
        <v>5450.3878792636378</v>
      </c>
      <c r="AF15" s="15">
        <f>$S$24</f>
        <v>5308.2341629001357</v>
      </c>
      <c r="AG15" s="15">
        <f>$S$28</f>
        <v>5350.6114078350183</v>
      </c>
      <c r="AH15" s="15">
        <f>$S$32</f>
        <v>5294.0643035475459</v>
      </c>
      <c r="AI15" s="16">
        <f>$S$36</f>
        <v>5335.3962472186522</v>
      </c>
    </row>
    <row r="16" spans="3:35" ht="14.25" thickBot="1" x14ac:dyDescent="0.3">
      <c r="C16" s="3" t="s">
        <v>17</v>
      </c>
      <c r="D16" s="38">
        <v>3911.1529999999998</v>
      </c>
      <c r="E16" s="38">
        <v>4058.308</v>
      </c>
      <c r="F16" s="38">
        <v>4244.12</v>
      </c>
      <c r="G16" s="38">
        <v>4381.8310000000001</v>
      </c>
      <c r="H16" s="38">
        <v>4515.2939999999999</v>
      </c>
      <c r="I16" s="38">
        <v>4594.3819999999996</v>
      </c>
      <c r="J16" s="38">
        <v>4887.6949999999997</v>
      </c>
      <c r="K16" s="38">
        <v>5038.1419999999998</v>
      </c>
      <c r="L16" s="38">
        <v>5138.9139999999998</v>
      </c>
      <c r="M16" s="38">
        <v>5347.3069999999998</v>
      </c>
      <c r="N16" s="38">
        <v>5474.1059999999998</v>
      </c>
      <c r="O16" s="38">
        <v>5551.45</v>
      </c>
      <c r="P16" s="38">
        <v>5658.424</v>
      </c>
      <c r="Q16" s="51">
        <v>5589.6279999999997</v>
      </c>
      <c r="R16" s="35">
        <v>5513.9135267300808</v>
      </c>
      <c r="S16" s="36">
        <v>5405.9687798704081</v>
      </c>
      <c r="T16" s="36">
        <v>5305.9157556987457</v>
      </c>
      <c r="U16" s="36">
        <v>5224.4264790842117</v>
      </c>
      <c r="V16" s="36">
        <v>5138.4038388418758</v>
      </c>
      <c r="W16" s="36">
        <v>5034.9052821387177</v>
      </c>
      <c r="X16" s="37">
        <v>4902.1296946477723</v>
      </c>
      <c r="AA16" s="175">
        <v>2030</v>
      </c>
      <c r="AB16" s="154" t="s">
        <v>8</v>
      </c>
      <c r="AC16" s="154" t="s">
        <v>9</v>
      </c>
      <c r="AD16" s="154" t="s">
        <v>10</v>
      </c>
      <c r="AE16" s="154" t="s">
        <v>11</v>
      </c>
      <c r="AF16" s="154" t="s">
        <v>12</v>
      </c>
      <c r="AG16" s="154" t="s">
        <v>13</v>
      </c>
      <c r="AH16" s="154" t="s">
        <v>14</v>
      </c>
      <c r="AI16" s="155" t="s">
        <v>15</v>
      </c>
    </row>
    <row r="17" spans="3:35" ht="14.25" thickBot="1" x14ac:dyDescent="0.3">
      <c r="C17" s="31" t="s">
        <v>11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44"/>
      <c r="R17" s="45"/>
      <c r="S17" s="32"/>
      <c r="T17" s="32"/>
      <c r="U17" s="32"/>
      <c r="V17" s="32"/>
      <c r="W17" s="32"/>
      <c r="X17" s="33"/>
      <c r="AA17" s="152" t="s">
        <v>205</v>
      </c>
      <c r="AB17" s="211">
        <f>$T$6</f>
        <v>10052.429959005709</v>
      </c>
      <c r="AC17" s="212">
        <f>$T$10</f>
        <v>10154.480142935005</v>
      </c>
      <c r="AD17" s="212">
        <f>$T$14</f>
        <v>10285.695256523724</v>
      </c>
      <c r="AE17" s="212">
        <f>$T$18</f>
        <v>10493.697696266436</v>
      </c>
      <c r="AF17" s="212">
        <f>$T$22</f>
        <v>9893.9437962724151</v>
      </c>
      <c r="AG17" s="212">
        <f>$T$26</f>
        <v>10092.772089535882</v>
      </c>
      <c r="AH17" s="212">
        <f>$T$30</f>
        <v>9844.4407703787692</v>
      </c>
      <c r="AI17" s="213">
        <f>$T$34</f>
        <v>10039.365642545454</v>
      </c>
    </row>
    <row r="18" spans="3:35" ht="13.5" x14ac:dyDescent="0.25">
      <c r="C18" s="3" t="s">
        <v>204</v>
      </c>
      <c r="D18" s="46">
        <v>7632.8010000000004</v>
      </c>
      <c r="E18" s="46">
        <v>7929.4859999999999</v>
      </c>
      <c r="F18" s="46">
        <v>8292.7950000000001</v>
      </c>
      <c r="G18" s="46">
        <v>8530.3889999999992</v>
      </c>
      <c r="H18" s="46">
        <v>8813.8410000000003</v>
      </c>
      <c r="I18" s="46">
        <v>9004.2929999999997</v>
      </c>
      <c r="J18" s="46">
        <v>9595.3919999999998</v>
      </c>
      <c r="K18" s="46">
        <v>9915.0570000000007</v>
      </c>
      <c r="L18" s="46">
        <v>10120.892</v>
      </c>
      <c r="M18" s="46">
        <v>10535.973</v>
      </c>
      <c r="N18" s="46">
        <v>10775.627</v>
      </c>
      <c r="O18" s="46">
        <v>10969.912</v>
      </c>
      <c r="P18" s="46">
        <v>11119.289000000001</v>
      </c>
      <c r="Q18" s="47">
        <v>10858.018</v>
      </c>
      <c r="R18" s="202">
        <v>10764.544944886986</v>
      </c>
      <c r="S18" s="203">
        <v>10603.370922576165</v>
      </c>
      <c r="T18" s="203">
        <v>10493.697696266436</v>
      </c>
      <c r="U18" s="203">
        <v>10414.589139341437</v>
      </c>
      <c r="V18" s="203">
        <v>10328.921923472259</v>
      </c>
      <c r="W18" s="203">
        <v>10221.174581922516</v>
      </c>
      <c r="X18" s="204">
        <v>10063.891958834756</v>
      </c>
      <c r="AA18" s="3" t="s">
        <v>16</v>
      </c>
      <c r="AB18" s="11">
        <f>$T$7</f>
        <v>4867.5953996577227</v>
      </c>
      <c r="AC18" s="12">
        <f>$T$11</f>
        <v>4925.6353257277369</v>
      </c>
      <c r="AD18" s="12">
        <f>$T$15</f>
        <v>4979.7795008249777</v>
      </c>
      <c r="AE18" s="12">
        <f>$T$19</f>
        <v>5112.173149289918</v>
      </c>
      <c r="AF18" s="12">
        <f>$T$23</f>
        <v>4748.804146855794</v>
      </c>
      <c r="AG18" s="12">
        <f>$T$27</f>
        <v>4876.3142135852158</v>
      </c>
      <c r="AH18" s="12">
        <f>$T$31</f>
        <v>4726.0897136707808</v>
      </c>
      <c r="AI18" s="13">
        <f>$T$35</f>
        <v>4851.6733753816861</v>
      </c>
    </row>
    <row r="19" spans="3:35" s="20" customFormat="1" ht="13.5" thickBot="1" x14ac:dyDescent="0.25">
      <c r="C19" s="3" t="s">
        <v>16</v>
      </c>
      <c r="D19" s="38">
        <v>3721.6480000000001</v>
      </c>
      <c r="E19" s="38">
        <v>3871.1779999999999</v>
      </c>
      <c r="F19" s="38">
        <v>4048.6750000000002</v>
      </c>
      <c r="G19" s="38">
        <v>4148.558</v>
      </c>
      <c r="H19" s="38">
        <v>4298.5469999999996</v>
      </c>
      <c r="I19" s="38">
        <v>4409.9110000000001</v>
      </c>
      <c r="J19" s="38">
        <v>4707.6970000000001</v>
      </c>
      <c r="K19" s="38">
        <v>4876.915</v>
      </c>
      <c r="L19" s="38">
        <v>4981.9780000000001</v>
      </c>
      <c r="M19" s="38">
        <v>5188.6660000000002</v>
      </c>
      <c r="N19" s="38">
        <v>5301.5209999999997</v>
      </c>
      <c r="O19" s="38">
        <v>5418.4620000000004</v>
      </c>
      <c r="P19" s="38">
        <v>5460.8649999999998</v>
      </c>
      <c r="Q19" s="51">
        <v>5268.39</v>
      </c>
      <c r="R19" s="35">
        <v>5232.5597893963131</v>
      </c>
      <c r="S19" s="36">
        <v>5152.9830433125271</v>
      </c>
      <c r="T19" s="36">
        <v>5112.173149289918</v>
      </c>
      <c r="U19" s="36">
        <v>5081.6001610704807</v>
      </c>
      <c r="V19" s="36">
        <v>5047.9338372554057</v>
      </c>
      <c r="W19" s="36">
        <v>5008.0747465725763</v>
      </c>
      <c r="X19" s="37">
        <v>4947.5353006960768</v>
      </c>
      <c r="Y19" s="66"/>
      <c r="AA19" s="7" t="s">
        <v>17</v>
      </c>
      <c r="AB19" s="14">
        <f>$T$8</f>
        <v>5184.8345593479862</v>
      </c>
      <c r="AC19" s="15">
        <f>$T$12</f>
        <v>5228.8448172072685</v>
      </c>
      <c r="AD19" s="15">
        <f>$T$16</f>
        <v>5305.9157556987457</v>
      </c>
      <c r="AE19" s="15">
        <f>$T$20</f>
        <v>5381.5245469765177</v>
      </c>
      <c r="AF19" s="15">
        <f>$T$24</f>
        <v>5145.139649416622</v>
      </c>
      <c r="AG19" s="15">
        <f>$T$28</f>
        <v>5216.4578759506649</v>
      </c>
      <c r="AH19" s="15">
        <f>$T$32</f>
        <v>5118.3510567079875</v>
      </c>
      <c r="AI19" s="16">
        <f>$T$36</f>
        <v>5187.6922671637685</v>
      </c>
    </row>
    <row r="20" spans="3:35" ht="14.25" thickBot="1" x14ac:dyDescent="0.3">
      <c r="C20" s="3" t="s">
        <v>17</v>
      </c>
      <c r="D20" s="38">
        <v>3911.1529999999998</v>
      </c>
      <c r="E20" s="38">
        <v>4058.308</v>
      </c>
      <c r="F20" s="38">
        <v>4244.12</v>
      </c>
      <c r="G20" s="38">
        <v>4381.8310000000001</v>
      </c>
      <c r="H20" s="38">
        <v>4515.2939999999999</v>
      </c>
      <c r="I20" s="38">
        <v>4594.3819999999996</v>
      </c>
      <c r="J20" s="38">
        <v>4887.6949999999997</v>
      </c>
      <c r="K20" s="38">
        <v>5038.1419999999998</v>
      </c>
      <c r="L20" s="38">
        <v>5138.9139999999998</v>
      </c>
      <c r="M20" s="38">
        <v>5347.3069999999998</v>
      </c>
      <c r="N20" s="38">
        <v>5474.1059999999998</v>
      </c>
      <c r="O20" s="38">
        <v>5551.45</v>
      </c>
      <c r="P20" s="38">
        <v>5658.424</v>
      </c>
      <c r="Q20" s="51">
        <v>5589.6279999999997</v>
      </c>
      <c r="R20" s="35">
        <v>5531.9851554906745</v>
      </c>
      <c r="S20" s="36">
        <v>5450.3878792636378</v>
      </c>
      <c r="T20" s="36">
        <v>5381.5245469765177</v>
      </c>
      <c r="U20" s="36">
        <v>5332.9889782709552</v>
      </c>
      <c r="V20" s="36">
        <v>5280.9880862168548</v>
      </c>
      <c r="W20" s="36">
        <v>5213.0998353499408</v>
      </c>
      <c r="X20" s="37">
        <v>5116.3566581386794</v>
      </c>
      <c r="AA20" s="175">
        <v>2035</v>
      </c>
      <c r="AB20" s="154" t="s">
        <v>8</v>
      </c>
      <c r="AC20" s="154" t="s">
        <v>9</v>
      </c>
      <c r="AD20" s="154" t="s">
        <v>10</v>
      </c>
      <c r="AE20" s="154" t="s">
        <v>11</v>
      </c>
      <c r="AF20" s="154" t="s">
        <v>12</v>
      </c>
      <c r="AG20" s="154" t="s">
        <v>13</v>
      </c>
      <c r="AH20" s="154" t="s">
        <v>14</v>
      </c>
      <c r="AI20" s="155" t="s">
        <v>15</v>
      </c>
    </row>
    <row r="21" spans="3:35" ht="14.25" thickBot="1" x14ac:dyDescent="0.3">
      <c r="C21" s="31" t="s">
        <v>12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44"/>
      <c r="R21" s="45"/>
      <c r="S21" s="32"/>
      <c r="T21" s="32"/>
      <c r="U21" s="32"/>
      <c r="V21" s="32"/>
      <c r="W21" s="32"/>
      <c r="X21" s="33"/>
      <c r="AA21" s="152" t="s">
        <v>205</v>
      </c>
      <c r="AB21" s="211">
        <f>$U$6</f>
        <v>9696.878142871059</v>
      </c>
      <c r="AC21" s="212">
        <f>$U$10</f>
        <v>9922.6321128110449</v>
      </c>
      <c r="AD21" s="212">
        <f>$U$14</f>
        <v>10128.133596103895</v>
      </c>
      <c r="AE21" s="212">
        <f>$U$18</f>
        <v>10414.589139341437</v>
      </c>
      <c r="AF21" s="212">
        <f>$U$22</f>
        <v>9514.5298809275882</v>
      </c>
      <c r="AG21" s="212">
        <f>$U$26</f>
        <v>9788.5114825711371</v>
      </c>
      <c r="AH21" s="212">
        <f>$U$30</f>
        <v>9523.1821492494273</v>
      </c>
      <c r="AI21" s="213">
        <f>$U$34</f>
        <v>9805.5127784275555</v>
      </c>
    </row>
    <row r="22" spans="3:35" ht="13.5" x14ac:dyDescent="0.25">
      <c r="C22" s="3" t="s">
        <v>204</v>
      </c>
      <c r="D22" s="46">
        <v>7632.8010000000004</v>
      </c>
      <c r="E22" s="46">
        <v>7929.4859999999999</v>
      </c>
      <c r="F22" s="46">
        <v>8292.7950000000001</v>
      </c>
      <c r="G22" s="46">
        <v>8530.3889999999992</v>
      </c>
      <c r="H22" s="46">
        <v>8813.8410000000003</v>
      </c>
      <c r="I22" s="46">
        <v>9004.2929999999997</v>
      </c>
      <c r="J22" s="46">
        <v>9595.3919999999998</v>
      </c>
      <c r="K22" s="46">
        <v>9915.0570000000007</v>
      </c>
      <c r="L22" s="46">
        <v>10120.892</v>
      </c>
      <c r="M22" s="46">
        <v>10535.973</v>
      </c>
      <c r="N22" s="46">
        <v>10775.627</v>
      </c>
      <c r="O22" s="46">
        <v>10969.912</v>
      </c>
      <c r="P22" s="46">
        <v>11119.289000000001</v>
      </c>
      <c r="Q22" s="47">
        <v>10858.018</v>
      </c>
      <c r="R22" s="202">
        <v>10602.229326521334</v>
      </c>
      <c r="S22" s="203">
        <v>10240.528587250985</v>
      </c>
      <c r="T22" s="203">
        <v>9893.9437962724151</v>
      </c>
      <c r="U22" s="203">
        <v>9514.5298809275882</v>
      </c>
      <c r="V22" s="203">
        <v>9139.753301801893</v>
      </c>
      <c r="W22" s="203">
        <v>8743.1131574294395</v>
      </c>
      <c r="X22" s="204">
        <v>8315.1365102614363</v>
      </c>
      <c r="AA22" s="3" t="s">
        <v>16</v>
      </c>
      <c r="AB22" s="11">
        <f>$U$7</f>
        <v>4690.3923609522053</v>
      </c>
      <c r="AC22" s="12">
        <f>$U$11</f>
        <v>4816.3225331140547</v>
      </c>
      <c r="AD22" s="12">
        <f>$U$15</f>
        <v>4903.7071170196832</v>
      </c>
      <c r="AE22" s="12">
        <f>$U$19</f>
        <v>5081.6001610704807</v>
      </c>
      <c r="AF22" s="12">
        <f>$U$23</f>
        <v>4546.7574039497858</v>
      </c>
      <c r="AG22" s="12">
        <f>$U$27</f>
        <v>4717.9027960618505</v>
      </c>
      <c r="AH22" s="12">
        <f>$U$31</f>
        <v>4555.469799501152</v>
      </c>
      <c r="AI22" s="13">
        <f>$U$35</f>
        <v>4731.0048347667089</v>
      </c>
    </row>
    <row r="23" spans="3:35" ht="13.5" thickBot="1" x14ac:dyDescent="0.25">
      <c r="C23" s="3" t="s">
        <v>16</v>
      </c>
      <c r="D23" s="38">
        <v>3721.6480000000001</v>
      </c>
      <c r="E23" s="38">
        <v>3871.1779999999999</v>
      </c>
      <c r="F23" s="38">
        <v>4048.6750000000002</v>
      </c>
      <c r="G23" s="38">
        <v>4148.558</v>
      </c>
      <c r="H23" s="38">
        <v>4298.5469999999996</v>
      </c>
      <c r="I23" s="38">
        <v>4409.9110000000001</v>
      </c>
      <c r="J23" s="38">
        <v>4707.6970000000001</v>
      </c>
      <c r="K23" s="38">
        <v>4876.915</v>
      </c>
      <c r="L23" s="38">
        <v>4981.9780000000001</v>
      </c>
      <c r="M23" s="38">
        <v>5188.6660000000002</v>
      </c>
      <c r="N23" s="38">
        <v>5301.5209999999997</v>
      </c>
      <c r="O23" s="38">
        <v>5418.4620000000004</v>
      </c>
      <c r="P23" s="38">
        <v>5460.8649999999998</v>
      </c>
      <c r="Q23" s="51">
        <v>5268.39</v>
      </c>
      <c r="R23" s="35">
        <v>5128.6774211543425</v>
      </c>
      <c r="S23" s="36">
        <v>4932.2944243508491</v>
      </c>
      <c r="T23" s="36">
        <v>4748.804146855794</v>
      </c>
      <c r="U23" s="36">
        <v>4546.7574039497858</v>
      </c>
      <c r="V23" s="36">
        <v>4351.5255854541056</v>
      </c>
      <c r="W23" s="36">
        <v>4151.0030511753012</v>
      </c>
      <c r="X23" s="37">
        <v>3942.6849360876199</v>
      </c>
      <c r="AA23" s="7" t="s">
        <v>17</v>
      </c>
      <c r="AB23" s="14">
        <f>$U$8</f>
        <v>5006.4857819188537</v>
      </c>
      <c r="AC23" s="15">
        <f>$U$12</f>
        <v>5106.3095796969901</v>
      </c>
      <c r="AD23" s="15">
        <f>$U$16</f>
        <v>5224.4264790842117</v>
      </c>
      <c r="AE23" s="15">
        <f>$U$20</f>
        <v>5332.9889782709552</v>
      </c>
      <c r="AF23" s="15">
        <f>$U$24</f>
        <v>4967.7724769778024</v>
      </c>
      <c r="AG23" s="15">
        <f>$U$28</f>
        <v>5070.6086865092866</v>
      </c>
      <c r="AH23" s="15">
        <f>$U$32</f>
        <v>4967.7123497482753</v>
      </c>
      <c r="AI23" s="16">
        <f>$U$36</f>
        <v>5074.5079436608466</v>
      </c>
    </row>
    <row r="24" spans="3:35" ht="14.25" thickBot="1" x14ac:dyDescent="0.3">
      <c r="C24" s="3" t="s">
        <v>17</v>
      </c>
      <c r="D24" s="38">
        <v>3911.1529999999998</v>
      </c>
      <c r="E24" s="38">
        <v>4058.308</v>
      </c>
      <c r="F24" s="38">
        <v>4244.12</v>
      </c>
      <c r="G24" s="38">
        <v>4381.8310000000001</v>
      </c>
      <c r="H24" s="38">
        <v>4515.2939999999999</v>
      </c>
      <c r="I24" s="38">
        <v>4594.3819999999996</v>
      </c>
      <c r="J24" s="38">
        <v>4887.6949999999997</v>
      </c>
      <c r="K24" s="38">
        <v>5038.1419999999998</v>
      </c>
      <c r="L24" s="38">
        <v>5138.9139999999998</v>
      </c>
      <c r="M24" s="38">
        <v>5347.3069999999998</v>
      </c>
      <c r="N24" s="38">
        <v>5474.1059999999998</v>
      </c>
      <c r="O24" s="38">
        <v>5551.45</v>
      </c>
      <c r="P24" s="38">
        <v>5658.424</v>
      </c>
      <c r="Q24" s="51">
        <v>5589.6279999999997</v>
      </c>
      <c r="R24" s="35">
        <v>5473.5519053669896</v>
      </c>
      <c r="S24" s="36">
        <v>5308.2341629001357</v>
      </c>
      <c r="T24" s="36">
        <v>5145.139649416622</v>
      </c>
      <c r="U24" s="36">
        <v>4967.7724769778024</v>
      </c>
      <c r="V24" s="36">
        <v>4788.2277163477893</v>
      </c>
      <c r="W24" s="36">
        <v>4592.1101062541384</v>
      </c>
      <c r="X24" s="37">
        <v>4372.4515741738169</v>
      </c>
      <c r="AA24" s="175">
        <v>2040</v>
      </c>
      <c r="AB24" s="154" t="s">
        <v>8</v>
      </c>
      <c r="AC24" s="154" t="s">
        <v>9</v>
      </c>
      <c r="AD24" s="154" t="s">
        <v>10</v>
      </c>
      <c r="AE24" s="154" t="s">
        <v>11</v>
      </c>
      <c r="AF24" s="154" t="s">
        <v>12</v>
      </c>
      <c r="AG24" s="154" t="s">
        <v>13</v>
      </c>
      <c r="AH24" s="154" t="s">
        <v>14</v>
      </c>
      <c r="AI24" s="155" t="s">
        <v>15</v>
      </c>
    </row>
    <row r="25" spans="3:35" ht="14.25" thickBot="1" x14ac:dyDescent="0.3">
      <c r="C25" s="31" t="s">
        <v>13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44"/>
      <c r="R25" s="45"/>
      <c r="S25" s="32"/>
      <c r="T25" s="32"/>
      <c r="U25" s="32"/>
      <c r="V25" s="32"/>
      <c r="W25" s="32"/>
      <c r="X25" s="33"/>
      <c r="AA25" s="152" t="s">
        <v>205</v>
      </c>
      <c r="AB25" s="211">
        <f>$V$6</f>
        <v>9312.8165893913065</v>
      </c>
      <c r="AC25" s="212">
        <f>$V$10</f>
        <v>9672.3505721117144</v>
      </c>
      <c r="AD25" s="212">
        <f>$V$14</f>
        <v>9962.2016136328239</v>
      </c>
      <c r="AE25" s="212">
        <f>$V$18</f>
        <v>10328.921923472259</v>
      </c>
      <c r="AF25" s="212">
        <f>$V$22</f>
        <v>9139.753301801893</v>
      </c>
      <c r="AG25" s="212">
        <f>$V$26</f>
        <v>9489.2553904532597</v>
      </c>
      <c r="AH25" s="212">
        <f>$V$30</f>
        <v>9250.5936667247843</v>
      </c>
      <c r="AI25" s="213">
        <f>$V$34</f>
        <v>9626.4385415142842</v>
      </c>
    </row>
    <row r="26" spans="3:35" ht="13.5" x14ac:dyDescent="0.25">
      <c r="C26" s="3" t="s">
        <v>204</v>
      </c>
      <c r="D26" s="46">
        <v>7632.8010000000004</v>
      </c>
      <c r="E26" s="46">
        <v>7929.4859999999999</v>
      </c>
      <c r="F26" s="46">
        <v>8292.7950000000001</v>
      </c>
      <c r="G26" s="46">
        <v>8530.3889999999992</v>
      </c>
      <c r="H26" s="46">
        <v>8813.8410000000003</v>
      </c>
      <c r="I26" s="46">
        <v>9004.2929999999997</v>
      </c>
      <c r="J26" s="46">
        <v>9595.3919999999998</v>
      </c>
      <c r="K26" s="46">
        <v>9915.0570000000007</v>
      </c>
      <c r="L26" s="46">
        <v>10120.892</v>
      </c>
      <c r="M26" s="46">
        <v>10535.973</v>
      </c>
      <c r="N26" s="46">
        <v>10775.627</v>
      </c>
      <c r="O26" s="46">
        <v>10969.912</v>
      </c>
      <c r="P26" s="46">
        <v>11119.289000000001</v>
      </c>
      <c r="Q26" s="47">
        <v>10858.018</v>
      </c>
      <c r="R26" s="202">
        <v>10664.832398379243</v>
      </c>
      <c r="S26" s="203">
        <v>10366.814008020534</v>
      </c>
      <c r="T26" s="203">
        <v>10092.772089535882</v>
      </c>
      <c r="U26" s="203">
        <v>9788.5114825711371</v>
      </c>
      <c r="V26" s="203">
        <v>9489.2553904532597</v>
      </c>
      <c r="W26" s="203">
        <v>9170.4819145382389</v>
      </c>
      <c r="X26" s="204">
        <v>8819.8449631241601</v>
      </c>
      <c r="AA26" s="3" t="s">
        <v>16</v>
      </c>
      <c r="AB26" s="11">
        <f>$V$7</f>
        <v>4500.5399204111764</v>
      </c>
      <c r="AC26" s="12">
        <f>$V$11</f>
        <v>4698.2766507395809</v>
      </c>
      <c r="AD26" s="12">
        <f>$V$15</f>
        <v>4823.797774790949</v>
      </c>
      <c r="AE26" s="12">
        <f>$V$19</f>
        <v>5047.9338372554057</v>
      </c>
      <c r="AF26" s="12">
        <f>$V$23</f>
        <v>4351.5255854541056</v>
      </c>
      <c r="AG26" s="12">
        <f>$V$27</f>
        <v>4566.2319750225552</v>
      </c>
      <c r="AH26" s="12">
        <f>$V$31</f>
        <v>4412.6860031333827</v>
      </c>
      <c r="AI26" s="13">
        <f>$V$35</f>
        <v>4641.0236491631567</v>
      </c>
    </row>
    <row r="27" spans="3:35" ht="13.5" thickBot="1" x14ac:dyDescent="0.25">
      <c r="C27" s="3" t="s">
        <v>16</v>
      </c>
      <c r="D27" s="38">
        <v>3721.6480000000001</v>
      </c>
      <c r="E27" s="38">
        <v>3871.1779999999999</v>
      </c>
      <c r="F27" s="38">
        <v>4048.6750000000002</v>
      </c>
      <c r="G27" s="38">
        <v>4148.558</v>
      </c>
      <c r="H27" s="38">
        <v>4298.5469999999996</v>
      </c>
      <c r="I27" s="38">
        <v>4409.9110000000001</v>
      </c>
      <c r="J27" s="38">
        <v>4707.6970000000001</v>
      </c>
      <c r="K27" s="38">
        <v>4876.915</v>
      </c>
      <c r="L27" s="38">
        <v>4981.9780000000001</v>
      </c>
      <c r="M27" s="38">
        <v>5188.6660000000002</v>
      </c>
      <c r="N27" s="38">
        <v>5301.5209999999997</v>
      </c>
      <c r="O27" s="38">
        <v>5418.4620000000004</v>
      </c>
      <c r="P27" s="38">
        <v>5460.8649999999998</v>
      </c>
      <c r="Q27" s="51">
        <v>5268.39</v>
      </c>
      <c r="R27" s="35">
        <v>5173.2585919617813</v>
      </c>
      <c r="S27" s="36">
        <v>5016.2026001855156</v>
      </c>
      <c r="T27" s="36">
        <v>4876.3142135852158</v>
      </c>
      <c r="U27" s="36">
        <v>4717.9027960618505</v>
      </c>
      <c r="V27" s="36">
        <v>4566.2319750225552</v>
      </c>
      <c r="W27" s="36">
        <v>4411.1585795843412</v>
      </c>
      <c r="X27" s="37">
        <v>4247.5450808558262</v>
      </c>
      <c r="AA27" s="7" t="s">
        <v>17</v>
      </c>
      <c r="AB27" s="14">
        <f>$V$8</f>
        <v>4812.2766689801292</v>
      </c>
      <c r="AC27" s="15">
        <f>$V$12</f>
        <v>4974.0739213721336</v>
      </c>
      <c r="AD27" s="15">
        <f>$V$16</f>
        <v>5138.4038388418758</v>
      </c>
      <c r="AE27" s="15">
        <f>$V$20</f>
        <v>5280.9880862168548</v>
      </c>
      <c r="AF27" s="15">
        <f>$V$24</f>
        <v>4788.2277163477893</v>
      </c>
      <c r="AG27" s="15">
        <f>$V$28</f>
        <v>4923.0234154307063</v>
      </c>
      <c r="AH27" s="15">
        <f>$V$32</f>
        <v>4837.9076635914016</v>
      </c>
      <c r="AI27" s="16">
        <f>$V$36</f>
        <v>4985.4148923511275</v>
      </c>
    </row>
    <row r="28" spans="3:35" ht="14.25" thickBot="1" x14ac:dyDescent="0.3">
      <c r="C28" s="3" t="s">
        <v>17</v>
      </c>
      <c r="D28" s="38">
        <v>3911.1529999999998</v>
      </c>
      <c r="E28" s="38">
        <v>4058.308</v>
      </c>
      <c r="F28" s="38">
        <v>4244.12</v>
      </c>
      <c r="G28" s="38">
        <v>4381.8310000000001</v>
      </c>
      <c r="H28" s="38">
        <v>4515.2939999999999</v>
      </c>
      <c r="I28" s="38">
        <v>4594.3819999999996</v>
      </c>
      <c r="J28" s="38">
        <v>4887.6949999999997</v>
      </c>
      <c r="K28" s="38">
        <v>5038.1419999999998</v>
      </c>
      <c r="L28" s="38">
        <v>5138.9139999999998</v>
      </c>
      <c r="M28" s="38">
        <v>5347.3069999999998</v>
      </c>
      <c r="N28" s="38">
        <v>5474.1059999999998</v>
      </c>
      <c r="O28" s="38">
        <v>5551.45</v>
      </c>
      <c r="P28" s="38">
        <v>5658.424</v>
      </c>
      <c r="Q28" s="51">
        <v>5589.6279999999997</v>
      </c>
      <c r="R28" s="35">
        <v>5491.573806417462</v>
      </c>
      <c r="S28" s="36">
        <v>5350.6114078350183</v>
      </c>
      <c r="T28" s="36">
        <v>5216.4578759506649</v>
      </c>
      <c r="U28" s="36">
        <v>5070.6086865092866</v>
      </c>
      <c r="V28" s="36">
        <v>4923.0234154307063</v>
      </c>
      <c r="W28" s="36">
        <v>4759.3233349538968</v>
      </c>
      <c r="X28" s="37">
        <v>4572.2998822683348</v>
      </c>
      <c r="AA28" s="175">
        <v>2045</v>
      </c>
      <c r="AB28" s="154" t="s">
        <v>8</v>
      </c>
      <c r="AC28" s="154" t="s">
        <v>9</v>
      </c>
      <c r="AD28" s="154" t="s">
        <v>10</v>
      </c>
      <c r="AE28" s="154" t="s">
        <v>11</v>
      </c>
      <c r="AF28" s="154" t="s">
        <v>12</v>
      </c>
      <c r="AG28" s="154" t="s">
        <v>13</v>
      </c>
      <c r="AH28" s="154" t="s">
        <v>14</v>
      </c>
      <c r="AI28" s="155" t="s">
        <v>15</v>
      </c>
    </row>
    <row r="29" spans="3:35" ht="14.25" thickBot="1" x14ac:dyDescent="0.3">
      <c r="C29" s="31" t="s">
        <v>14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44"/>
      <c r="R29" s="45"/>
      <c r="S29" s="32"/>
      <c r="T29" s="32"/>
      <c r="U29" s="32"/>
      <c r="V29" s="32"/>
      <c r="W29" s="32"/>
      <c r="X29" s="33"/>
      <c r="AA29" s="152" t="s">
        <v>205</v>
      </c>
      <c r="AB29" s="211">
        <f>$W$6</f>
        <v>8888.0882224234483</v>
      </c>
      <c r="AC29" s="212">
        <f>$W$10</f>
        <v>9386.3718690684291</v>
      </c>
      <c r="AD29" s="212">
        <f>$W$14</f>
        <v>9769.2136467830642</v>
      </c>
      <c r="AE29" s="212">
        <f>$W$18</f>
        <v>10221.174581922516</v>
      </c>
      <c r="AF29" s="212">
        <f>$W$22</f>
        <v>8743.1131574294395</v>
      </c>
      <c r="AG29" s="212">
        <f>$W$26</f>
        <v>9170.4819145382389</v>
      </c>
      <c r="AH29" s="212">
        <f>$W$30</f>
        <v>8922.9445382305385</v>
      </c>
      <c r="AI29" s="213">
        <f>$W$34</f>
        <v>9393.6874171327727</v>
      </c>
    </row>
    <row r="30" spans="3:35" ht="13.5" x14ac:dyDescent="0.25">
      <c r="C30" s="3" t="s">
        <v>204</v>
      </c>
      <c r="D30" s="46">
        <v>7632.8010000000004</v>
      </c>
      <c r="E30" s="46">
        <v>7929.4859999999999</v>
      </c>
      <c r="F30" s="46">
        <v>8292.7950000000001</v>
      </c>
      <c r="G30" s="46">
        <v>8530.3889999999992</v>
      </c>
      <c r="H30" s="46">
        <v>8813.8410000000003</v>
      </c>
      <c r="I30" s="46">
        <v>9004.2929999999997</v>
      </c>
      <c r="J30" s="46">
        <v>9595.3919999999998</v>
      </c>
      <c r="K30" s="46">
        <v>9915.0570000000007</v>
      </c>
      <c r="L30" s="46">
        <v>10120.892</v>
      </c>
      <c r="M30" s="46">
        <v>10535.973</v>
      </c>
      <c r="N30" s="46">
        <v>10775.627</v>
      </c>
      <c r="O30" s="46">
        <v>10969.912</v>
      </c>
      <c r="P30" s="46">
        <v>11119.289000000001</v>
      </c>
      <c r="Q30" s="47">
        <v>10858.018</v>
      </c>
      <c r="R30" s="202">
        <v>10587.493439917254</v>
      </c>
      <c r="S30" s="203">
        <v>10215.122854218562</v>
      </c>
      <c r="T30" s="203">
        <v>9844.4407703787692</v>
      </c>
      <c r="U30" s="203">
        <v>9523.1821492494273</v>
      </c>
      <c r="V30" s="203">
        <v>9250.5936667247843</v>
      </c>
      <c r="W30" s="203">
        <v>8922.9445382305385</v>
      </c>
      <c r="X30" s="204">
        <v>8542.449240086642</v>
      </c>
      <c r="AA30" s="3" t="s">
        <v>16</v>
      </c>
      <c r="AB30" s="11">
        <f>$W$7</f>
        <v>4293.8757837429557</v>
      </c>
      <c r="AC30" s="12">
        <f>$W$11</f>
        <v>4564.8943103044921</v>
      </c>
      <c r="AD30" s="12">
        <f>$W$15</f>
        <v>4734.3083646443465</v>
      </c>
      <c r="AE30" s="12">
        <f>$W$19</f>
        <v>5008.0747465725763</v>
      </c>
      <c r="AF30" s="12">
        <f>$W$23</f>
        <v>4151.0030511753012</v>
      </c>
      <c r="AG30" s="12">
        <f>$W$27</f>
        <v>4411.1585795843412</v>
      </c>
      <c r="AH30" s="12">
        <f>$W$31</f>
        <v>4247.9791040169466</v>
      </c>
      <c r="AI30" s="13">
        <f>$W$35</f>
        <v>4530.5540568670885</v>
      </c>
    </row>
    <row r="31" spans="3:35" ht="13.5" thickBot="1" x14ac:dyDescent="0.25">
      <c r="C31" s="3" t="s">
        <v>16</v>
      </c>
      <c r="D31" s="38">
        <v>3721.6480000000001</v>
      </c>
      <c r="E31" s="38">
        <v>3871.1779999999999</v>
      </c>
      <c r="F31" s="38">
        <v>4048.6750000000002</v>
      </c>
      <c r="G31" s="38">
        <v>4148.558</v>
      </c>
      <c r="H31" s="38">
        <v>4298.5469999999996</v>
      </c>
      <c r="I31" s="38">
        <v>4409.9110000000001</v>
      </c>
      <c r="J31" s="38">
        <v>4707.6970000000001</v>
      </c>
      <c r="K31" s="38">
        <v>4876.915</v>
      </c>
      <c r="L31" s="38">
        <v>4981.9780000000001</v>
      </c>
      <c r="M31" s="38">
        <v>5188.6660000000002</v>
      </c>
      <c r="N31" s="38">
        <v>5301.5209999999997</v>
      </c>
      <c r="O31" s="38">
        <v>5418.4620000000004</v>
      </c>
      <c r="P31" s="38">
        <v>5460.8649999999998</v>
      </c>
      <c r="Q31" s="51">
        <v>5268.39</v>
      </c>
      <c r="R31" s="35">
        <v>5122.0766314513776</v>
      </c>
      <c r="S31" s="36">
        <v>4921.0585506710149</v>
      </c>
      <c r="T31" s="36">
        <v>4726.0897136707808</v>
      </c>
      <c r="U31" s="36">
        <v>4555.469799501152</v>
      </c>
      <c r="V31" s="36">
        <v>4412.6860031333827</v>
      </c>
      <c r="W31" s="36">
        <v>4247.9791040169466</v>
      </c>
      <c r="X31" s="37">
        <v>4064.1308724807432</v>
      </c>
      <c r="AA31" s="7" t="s">
        <v>17</v>
      </c>
      <c r="AB31" s="14">
        <f>$W$8</f>
        <v>4594.2124386804944</v>
      </c>
      <c r="AC31" s="15">
        <f>$W$12</f>
        <v>4821.4775587639369</v>
      </c>
      <c r="AD31" s="15">
        <f>$W$16</f>
        <v>5034.9052821387177</v>
      </c>
      <c r="AE31" s="15">
        <f>$W$20</f>
        <v>5213.0998353499408</v>
      </c>
      <c r="AF31" s="15">
        <f>$W$24</f>
        <v>4592.1101062541384</v>
      </c>
      <c r="AG31" s="15">
        <f>$W$28</f>
        <v>4759.3233349538968</v>
      </c>
      <c r="AH31" s="15">
        <f>$W$32</f>
        <v>4674.9654342135909</v>
      </c>
      <c r="AI31" s="16">
        <f>$W$36</f>
        <v>4863.133360265685</v>
      </c>
    </row>
    <row r="32" spans="3:35" ht="14.25" thickBot="1" x14ac:dyDescent="0.3">
      <c r="C32" s="3" t="s">
        <v>17</v>
      </c>
      <c r="D32" s="38">
        <v>3911.1529999999998</v>
      </c>
      <c r="E32" s="38">
        <v>4058.308</v>
      </c>
      <c r="F32" s="38">
        <v>4244.12</v>
      </c>
      <c r="G32" s="38">
        <v>4381.8310000000001</v>
      </c>
      <c r="H32" s="38">
        <v>4515.2939999999999</v>
      </c>
      <c r="I32" s="38">
        <v>4594.3819999999996</v>
      </c>
      <c r="J32" s="38">
        <v>4887.6949999999997</v>
      </c>
      <c r="K32" s="38">
        <v>5038.1419999999998</v>
      </c>
      <c r="L32" s="38">
        <v>5138.9139999999998</v>
      </c>
      <c r="M32" s="38">
        <v>5347.3069999999998</v>
      </c>
      <c r="N32" s="38">
        <v>5474.1059999999998</v>
      </c>
      <c r="O32" s="38">
        <v>5551.45</v>
      </c>
      <c r="P32" s="38">
        <v>5658.424</v>
      </c>
      <c r="Q32" s="51">
        <v>5589.6279999999997</v>
      </c>
      <c r="R32" s="35">
        <v>5465.4168084658786</v>
      </c>
      <c r="S32" s="36">
        <v>5294.0643035475459</v>
      </c>
      <c r="T32" s="36">
        <v>5118.3510567079875</v>
      </c>
      <c r="U32" s="36">
        <v>4967.7123497482753</v>
      </c>
      <c r="V32" s="36">
        <v>4837.9076635914016</v>
      </c>
      <c r="W32" s="36">
        <v>4674.9654342135909</v>
      </c>
      <c r="X32" s="37">
        <v>4478.3183676058979</v>
      </c>
      <c r="AA32" s="175">
        <v>2050</v>
      </c>
      <c r="AB32" s="154" t="s">
        <v>8</v>
      </c>
      <c r="AC32" s="154" t="s">
        <v>9</v>
      </c>
      <c r="AD32" s="154" t="s">
        <v>10</v>
      </c>
      <c r="AE32" s="154" t="s">
        <v>11</v>
      </c>
      <c r="AF32" s="154" t="s">
        <v>12</v>
      </c>
      <c r="AG32" s="154" t="s">
        <v>13</v>
      </c>
      <c r="AH32" s="154" t="s">
        <v>14</v>
      </c>
      <c r="AI32" s="155" t="s">
        <v>15</v>
      </c>
    </row>
    <row r="33" spans="3:35" ht="14.25" thickBot="1" x14ac:dyDescent="0.3">
      <c r="C33" s="31" t="s">
        <v>15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4"/>
      <c r="R33" s="45"/>
      <c r="S33" s="32"/>
      <c r="T33" s="32"/>
      <c r="U33" s="32"/>
      <c r="V33" s="32"/>
      <c r="W33" s="32"/>
      <c r="X33" s="33"/>
      <c r="AA33" s="152" t="s">
        <v>205</v>
      </c>
      <c r="AB33" s="211">
        <f>$X$6</f>
        <v>8413.9389318291051</v>
      </c>
      <c r="AC33" s="212">
        <f>$X$10</f>
        <v>9041.3742265941964</v>
      </c>
      <c r="AD33" s="212">
        <f>$X$14</f>
        <v>9526.3754455362632</v>
      </c>
      <c r="AE33" s="212">
        <f>$X$18</f>
        <v>10063.891958834756</v>
      </c>
      <c r="AF33" s="212">
        <f>$X$22</f>
        <v>8315.1365102614363</v>
      </c>
      <c r="AG33" s="212">
        <f>$X$26</f>
        <v>8819.8449631241601</v>
      </c>
      <c r="AH33" s="212">
        <f>$X$30</f>
        <v>8542.449240086642</v>
      </c>
      <c r="AI33" s="213">
        <f>$X$34</f>
        <v>9105.5821729792551</v>
      </c>
    </row>
    <row r="34" spans="3:35" ht="13.5" x14ac:dyDescent="0.25">
      <c r="C34" s="3" t="s">
        <v>204</v>
      </c>
      <c r="D34" s="46">
        <v>7632.8010000000004</v>
      </c>
      <c r="E34" s="46">
        <v>7929.4859999999999</v>
      </c>
      <c r="F34" s="46">
        <v>8292.7950000000001</v>
      </c>
      <c r="G34" s="46">
        <v>8530.3889999999992</v>
      </c>
      <c r="H34" s="46">
        <v>8813.8410000000003</v>
      </c>
      <c r="I34" s="46">
        <v>9004.2929999999997</v>
      </c>
      <c r="J34" s="46">
        <v>9595.3919999999998</v>
      </c>
      <c r="K34" s="46">
        <v>9915.0570000000007</v>
      </c>
      <c r="L34" s="46">
        <v>10120.892</v>
      </c>
      <c r="M34" s="46">
        <v>10535.973</v>
      </c>
      <c r="N34" s="46">
        <v>10775.627</v>
      </c>
      <c r="O34" s="46">
        <v>10969.912</v>
      </c>
      <c r="P34" s="46">
        <v>11119.289000000001</v>
      </c>
      <c r="Q34" s="47">
        <v>10858.018</v>
      </c>
      <c r="R34" s="202">
        <v>10648.591098141966</v>
      </c>
      <c r="S34" s="203">
        <v>10339.328032717996</v>
      </c>
      <c r="T34" s="203">
        <v>10039.365642545454</v>
      </c>
      <c r="U34" s="203">
        <v>9805.5127784275555</v>
      </c>
      <c r="V34" s="203">
        <v>9626.4385415142842</v>
      </c>
      <c r="W34" s="203">
        <v>9393.6874171327727</v>
      </c>
      <c r="X34" s="204">
        <v>9105.5821729792551</v>
      </c>
      <c r="AA34" s="3" t="s">
        <v>16</v>
      </c>
      <c r="AB34" s="11">
        <f>$X$7</f>
        <v>4066.2644500910451</v>
      </c>
      <c r="AC34" s="12">
        <f>$X$11</f>
        <v>4407.2871411772894</v>
      </c>
      <c r="AD34" s="12">
        <f>$X$15</f>
        <v>4624.2457508884918</v>
      </c>
      <c r="AE34" s="12">
        <f>$X$19</f>
        <v>4947.5353006960768</v>
      </c>
      <c r="AF34" s="12">
        <f>$X$23</f>
        <v>3942.6849360876199</v>
      </c>
      <c r="AG34" s="12">
        <f>$X$27</f>
        <v>4247.5450808558262</v>
      </c>
      <c r="AH34" s="12">
        <f>$X$31</f>
        <v>4064.1308724807432</v>
      </c>
      <c r="AI34" s="13">
        <f>$X$35</f>
        <v>4399.2188480683117</v>
      </c>
    </row>
    <row r="35" spans="3:35" ht="13.5" thickBot="1" x14ac:dyDescent="0.25">
      <c r="C35" s="3" t="s">
        <v>16</v>
      </c>
      <c r="D35" s="38">
        <v>3721.6480000000001</v>
      </c>
      <c r="E35" s="38">
        <v>3871.1779999999999</v>
      </c>
      <c r="F35" s="38">
        <v>4048.6750000000002</v>
      </c>
      <c r="G35" s="38">
        <v>4148.558</v>
      </c>
      <c r="H35" s="38">
        <v>4298.5469999999996</v>
      </c>
      <c r="I35" s="38">
        <v>4409.9110000000001</v>
      </c>
      <c r="J35" s="38">
        <v>4707.6970000000001</v>
      </c>
      <c r="K35" s="38">
        <v>4876.915</v>
      </c>
      <c r="L35" s="38">
        <v>4981.9780000000001</v>
      </c>
      <c r="M35" s="38">
        <v>5188.6660000000002</v>
      </c>
      <c r="N35" s="38">
        <v>5301.5209999999997</v>
      </c>
      <c r="O35" s="38">
        <v>5418.4620000000004</v>
      </c>
      <c r="P35" s="38">
        <v>5460.8649999999998</v>
      </c>
      <c r="Q35" s="51">
        <v>5268.39</v>
      </c>
      <c r="R35" s="35">
        <v>5165.8918413845031</v>
      </c>
      <c r="S35" s="36">
        <v>5003.9317854993442</v>
      </c>
      <c r="T35" s="36">
        <v>4851.6733753816861</v>
      </c>
      <c r="U35" s="36">
        <v>4731.0048347667089</v>
      </c>
      <c r="V35" s="36">
        <v>4641.0236491631567</v>
      </c>
      <c r="W35" s="36">
        <v>4530.5540568670885</v>
      </c>
      <c r="X35" s="37">
        <v>4399.2188480683117</v>
      </c>
      <c r="AA35" s="7" t="s">
        <v>17</v>
      </c>
      <c r="AB35" s="14">
        <f>$X$8</f>
        <v>4347.6744817380595</v>
      </c>
      <c r="AC35" s="15">
        <f>$X$12</f>
        <v>4634.087085416907</v>
      </c>
      <c r="AD35" s="15">
        <f>$X$16</f>
        <v>4902.1296946477723</v>
      </c>
      <c r="AE35" s="15">
        <f>$X$20</f>
        <v>5116.3566581386794</v>
      </c>
      <c r="AF35" s="15">
        <f>$X$24</f>
        <v>4372.4515741738169</v>
      </c>
      <c r="AG35" s="15">
        <f>$X$28</f>
        <v>4572.2998822683348</v>
      </c>
      <c r="AH35" s="15">
        <f>$X$32</f>
        <v>4478.3183676058979</v>
      </c>
      <c r="AI35" s="16">
        <f>$X$36</f>
        <v>4706.3633249109434</v>
      </c>
    </row>
    <row r="36" spans="3:35" ht="13.5" thickBot="1" x14ac:dyDescent="0.25">
      <c r="C36" s="7" t="s">
        <v>17</v>
      </c>
      <c r="D36" s="52">
        <v>3911.1529999999998</v>
      </c>
      <c r="E36" s="52">
        <v>4058.308</v>
      </c>
      <c r="F36" s="52">
        <v>4244.12</v>
      </c>
      <c r="G36" s="52">
        <v>4381.8310000000001</v>
      </c>
      <c r="H36" s="52">
        <v>4515.2939999999999</v>
      </c>
      <c r="I36" s="52">
        <v>4594.3819999999996</v>
      </c>
      <c r="J36" s="52">
        <v>4887.6949999999997</v>
      </c>
      <c r="K36" s="52">
        <v>5038.1419999999998</v>
      </c>
      <c r="L36" s="52">
        <v>5138.9139999999998</v>
      </c>
      <c r="M36" s="52">
        <v>5347.3069999999998</v>
      </c>
      <c r="N36" s="52">
        <v>5474.1059999999998</v>
      </c>
      <c r="O36" s="52">
        <v>5551.45</v>
      </c>
      <c r="P36" s="52">
        <v>5658.424</v>
      </c>
      <c r="Q36" s="53">
        <v>5589.6279999999997</v>
      </c>
      <c r="R36" s="61">
        <v>5482.6992567574634</v>
      </c>
      <c r="S36" s="62">
        <v>5335.3962472186522</v>
      </c>
      <c r="T36" s="62">
        <v>5187.6922671637685</v>
      </c>
      <c r="U36" s="62">
        <v>5074.5079436608466</v>
      </c>
      <c r="V36" s="62">
        <v>4985.4148923511275</v>
      </c>
      <c r="W36" s="62">
        <v>4863.133360265685</v>
      </c>
      <c r="X36" s="63">
        <v>4706.3633249109434</v>
      </c>
      <c r="AA36" s="67"/>
      <c r="AB36" s="195"/>
      <c r="AC36" s="195"/>
      <c r="AD36" s="195"/>
      <c r="AE36" s="195"/>
      <c r="AF36" s="195"/>
      <c r="AG36" s="195"/>
      <c r="AH36" s="195"/>
      <c r="AI36" s="195"/>
    </row>
    <row r="37" spans="3:35" x14ac:dyDescent="0.2">
      <c r="X37" s="73"/>
      <c r="AA37" s="67"/>
      <c r="AB37" s="195"/>
      <c r="AC37" s="195"/>
      <c r="AD37" s="195"/>
      <c r="AE37" s="195"/>
      <c r="AF37" s="195"/>
      <c r="AG37" s="195"/>
      <c r="AH37" s="195"/>
      <c r="AI37" s="195"/>
    </row>
    <row r="38" spans="3:35" x14ac:dyDescent="0.2">
      <c r="X38" s="64"/>
      <c r="AA38" s="67"/>
      <c r="AB38" s="195"/>
      <c r="AC38" s="195"/>
      <c r="AD38" s="195"/>
      <c r="AE38" s="195"/>
      <c r="AF38" s="195"/>
      <c r="AG38" s="195"/>
      <c r="AH38" s="195"/>
      <c r="AI38" s="195"/>
    </row>
    <row r="39" spans="3:35" ht="13.5" thickBot="1" x14ac:dyDescent="0.25">
      <c r="C39" s="26" t="s">
        <v>222</v>
      </c>
      <c r="X39" s="74"/>
      <c r="AA39" s="76" t="s">
        <v>223</v>
      </c>
      <c r="AB39" s="20"/>
      <c r="AC39" s="20"/>
      <c r="AD39" s="20"/>
      <c r="AE39" s="20"/>
      <c r="AF39" s="20"/>
      <c r="AG39" s="20"/>
      <c r="AH39" s="195"/>
      <c r="AI39" s="195"/>
    </row>
    <row r="40" spans="3:35" ht="14.25" thickBot="1" x14ac:dyDescent="0.3">
      <c r="C40" s="27"/>
      <c r="D40" s="28">
        <v>1951</v>
      </c>
      <c r="E40" s="28">
        <v>1955</v>
      </c>
      <c r="F40" s="28">
        <v>1960</v>
      </c>
      <c r="G40" s="28">
        <v>1965</v>
      </c>
      <c r="H40" s="28">
        <v>1970</v>
      </c>
      <c r="I40" s="28">
        <v>1975</v>
      </c>
      <c r="J40" s="28">
        <v>1980</v>
      </c>
      <c r="K40" s="28">
        <v>1985</v>
      </c>
      <c r="L40" s="28">
        <v>1990</v>
      </c>
      <c r="M40" s="28">
        <v>1995</v>
      </c>
      <c r="N40" s="28">
        <v>2000</v>
      </c>
      <c r="O40" s="28">
        <v>2005</v>
      </c>
      <c r="P40" s="28">
        <v>2010</v>
      </c>
      <c r="Q40" s="39">
        <v>2015</v>
      </c>
      <c r="R40" s="40">
        <v>2020</v>
      </c>
      <c r="S40" s="29">
        <v>2025</v>
      </c>
      <c r="T40" s="29">
        <v>2030</v>
      </c>
      <c r="U40" s="29">
        <v>2035</v>
      </c>
      <c r="V40" s="29">
        <v>2040</v>
      </c>
      <c r="W40" s="29">
        <v>2045</v>
      </c>
      <c r="X40" s="30">
        <v>2050</v>
      </c>
      <c r="AA40" s="158">
        <v>2015</v>
      </c>
      <c r="AB40" s="221"/>
      <c r="AC40" s="222"/>
      <c r="AD40" s="222"/>
      <c r="AE40" s="222"/>
      <c r="AF40" s="222"/>
      <c r="AG40" s="222"/>
      <c r="AH40" s="222"/>
      <c r="AI40" s="223"/>
    </row>
    <row r="41" spans="3:35" ht="13.5" thickBot="1" x14ac:dyDescent="0.25">
      <c r="C41" s="31" t="s">
        <v>8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44"/>
      <c r="R41" s="45"/>
      <c r="S41" s="32"/>
      <c r="T41" s="32"/>
      <c r="U41" s="32"/>
      <c r="V41" s="32"/>
      <c r="W41" s="32"/>
      <c r="X41" s="33"/>
      <c r="AA41" s="125" t="s">
        <v>205</v>
      </c>
      <c r="AB41" s="228">
        <v>100</v>
      </c>
      <c r="AC41" s="229"/>
      <c r="AD41" s="229"/>
      <c r="AE41" s="229"/>
      <c r="AF41" s="229"/>
      <c r="AG41" s="229"/>
      <c r="AH41" s="229"/>
      <c r="AI41" s="230"/>
    </row>
    <row r="42" spans="3:35" x14ac:dyDescent="0.2">
      <c r="C42" s="3" t="s">
        <v>204</v>
      </c>
      <c r="D42" s="46">
        <f>SUM(D43:D44)</f>
        <v>100</v>
      </c>
      <c r="E42" s="46">
        <f t="shared" ref="E42:Q42" si="1">SUM(E43:E44)</f>
        <v>100</v>
      </c>
      <c r="F42" s="46">
        <f t="shared" si="1"/>
        <v>100</v>
      </c>
      <c r="G42" s="46">
        <f t="shared" si="1"/>
        <v>100.00000000000001</v>
      </c>
      <c r="H42" s="46">
        <f t="shared" si="1"/>
        <v>99.999999999999986</v>
      </c>
      <c r="I42" s="46">
        <f t="shared" si="1"/>
        <v>100</v>
      </c>
      <c r="J42" s="46">
        <f t="shared" si="1"/>
        <v>100</v>
      </c>
      <c r="K42" s="46">
        <f t="shared" si="1"/>
        <v>99.999999999999986</v>
      </c>
      <c r="L42" s="46">
        <f t="shared" si="1"/>
        <v>100</v>
      </c>
      <c r="M42" s="46">
        <f t="shared" si="1"/>
        <v>100</v>
      </c>
      <c r="N42" s="46">
        <f t="shared" si="1"/>
        <v>100</v>
      </c>
      <c r="O42" s="46">
        <f t="shared" si="1"/>
        <v>100</v>
      </c>
      <c r="P42" s="46">
        <f t="shared" si="1"/>
        <v>100</v>
      </c>
      <c r="Q42" s="47">
        <f t="shared" si="1"/>
        <v>100</v>
      </c>
      <c r="R42" s="48">
        <f>SUM(R43:R44)</f>
        <v>100</v>
      </c>
      <c r="S42" s="49">
        <f t="shared" ref="S42:X42" si="2">SUM(S43:S44)</f>
        <v>100.00000000000001</v>
      </c>
      <c r="T42" s="49">
        <f t="shared" si="2"/>
        <v>100</v>
      </c>
      <c r="U42" s="49">
        <f t="shared" si="2"/>
        <v>100</v>
      </c>
      <c r="V42" s="49">
        <f t="shared" si="2"/>
        <v>99.999999999999986</v>
      </c>
      <c r="W42" s="49">
        <f t="shared" si="2"/>
        <v>100.00000000000003</v>
      </c>
      <c r="X42" s="50">
        <f t="shared" si="2"/>
        <v>100</v>
      </c>
      <c r="AA42" s="125" t="s">
        <v>16</v>
      </c>
      <c r="AB42" s="237">
        <v>48.5</v>
      </c>
      <c r="AC42" s="238"/>
      <c r="AD42" s="238"/>
      <c r="AE42" s="238"/>
      <c r="AF42" s="238"/>
      <c r="AG42" s="238"/>
      <c r="AH42" s="238"/>
      <c r="AI42" s="239"/>
    </row>
    <row r="43" spans="3:35" ht="13.5" thickBot="1" x14ac:dyDescent="0.25">
      <c r="C43" s="3" t="s">
        <v>16</v>
      </c>
      <c r="D43" s="38">
        <f t="shared" ref="D43:X43" si="3">D7*100/D$6</f>
        <v>48.758614301617449</v>
      </c>
      <c r="E43" s="38">
        <f t="shared" si="3"/>
        <v>48.820037011226198</v>
      </c>
      <c r="F43" s="38">
        <f t="shared" si="3"/>
        <v>48.821597543409673</v>
      </c>
      <c r="G43" s="38">
        <f t="shared" si="3"/>
        <v>48.632694241728018</v>
      </c>
      <c r="H43" s="38">
        <f t="shared" si="3"/>
        <v>48.770416893157019</v>
      </c>
      <c r="I43" s="38">
        <f t="shared" si="3"/>
        <v>48.975649726191719</v>
      </c>
      <c r="J43" s="38">
        <f t="shared" si="3"/>
        <v>49.062060205565338</v>
      </c>
      <c r="K43" s="38">
        <f t="shared" si="3"/>
        <v>49.186958783998918</v>
      </c>
      <c r="L43" s="38">
        <f t="shared" si="3"/>
        <v>49.22469284327903</v>
      </c>
      <c r="M43" s="38">
        <f t="shared" si="3"/>
        <v>49.247145944660261</v>
      </c>
      <c r="N43" s="38">
        <f t="shared" si="3"/>
        <v>49.199188130769556</v>
      </c>
      <c r="O43" s="38">
        <f t="shared" si="3"/>
        <v>49.39385110837717</v>
      </c>
      <c r="P43" s="38">
        <f t="shared" si="3"/>
        <v>49.11163834306312</v>
      </c>
      <c r="Q43" s="51">
        <f t="shared" si="3"/>
        <v>48.52073371033277</v>
      </c>
      <c r="R43" s="35">
        <f t="shared" si="3"/>
        <v>48.495586609993204</v>
      </c>
      <c r="S43" s="36">
        <f t="shared" si="3"/>
        <v>48.462869599505538</v>
      </c>
      <c r="T43" s="36">
        <f t="shared" si="3"/>
        <v>48.422077244089344</v>
      </c>
      <c r="U43" s="36">
        <f t="shared" si="3"/>
        <v>48.370127909676611</v>
      </c>
      <c r="V43" s="36">
        <f t="shared" si="3"/>
        <v>48.32630254458104</v>
      </c>
      <c r="W43" s="36">
        <f t="shared" si="3"/>
        <v>48.310454130170378</v>
      </c>
      <c r="X43" s="37">
        <f t="shared" si="3"/>
        <v>48.32771527148558</v>
      </c>
      <c r="AA43" s="126" t="s">
        <v>17</v>
      </c>
      <c r="AB43" s="240">
        <v>51.5</v>
      </c>
      <c r="AC43" s="241"/>
      <c r="AD43" s="241"/>
      <c r="AE43" s="241"/>
      <c r="AF43" s="241"/>
      <c r="AG43" s="241"/>
      <c r="AH43" s="241"/>
      <c r="AI43" s="242"/>
    </row>
    <row r="44" spans="3:35" ht="14.25" thickBot="1" x14ac:dyDescent="0.3">
      <c r="C44" s="3" t="s">
        <v>17</v>
      </c>
      <c r="D44" s="38">
        <f t="shared" ref="D44:X44" si="4">D8*100/D$6</f>
        <v>51.241385698382544</v>
      </c>
      <c r="E44" s="38">
        <f t="shared" si="4"/>
        <v>51.179962988773802</v>
      </c>
      <c r="F44" s="38">
        <f t="shared" si="4"/>
        <v>51.178402456590327</v>
      </c>
      <c r="G44" s="38">
        <f t="shared" si="4"/>
        <v>51.367305758271996</v>
      </c>
      <c r="H44" s="38">
        <f t="shared" si="4"/>
        <v>51.229583106842966</v>
      </c>
      <c r="I44" s="38">
        <f t="shared" si="4"/>
        <v>51.024350273808281</v>
      </c>
      <c r="J44" s="38">
        <f t="shared" si="4"/>
        <v>50.937939794434662</v>
      </c>
      <c r="K44" s="38">
        <f t="shared" si="4"/>
        <v>50.813041216001068</v>
      </c>
      <c r="L44" s="38">
        <f t="shared" si="4"/>
        <v>50.775307156720963</v>
      </c>
      <c r="M44" s="38">
        <f t="shared" si="4"/>
        <v>50.752854055339732</v>
      </c>
      <c r="N44" s="38">
        <f t="shared" si="4"/>
        <v>50.800811869230436</v>
      </c>
      <c r="O44" s="38">
        <f t="shared" si="4"/>
        <v>50.60614889162283</v>
      </c>
      <c r="P44" s="38">
        <f t="shared" si="4"/>
        <v>50.88836165693688</v>
      </c>
      <c r="Q44" s="51">
        <f t="shared" si="4"/>
        <v>51.479266289667223</v>
      </c>
      <c r="R44" s="35">
        <f t="shared" si="4"/>
        <v>51.504413390006803</v>
      </c>
      <c r="S44" s="36">
        <f t="shared" si="4"/>
        <v>51.537130400494476</v>
      </c>
      <c r="T44" s="36">
        <f t="shared" si="4"/>
        <v>51.577922755910663</v>
      </c>
      <c r="U44" s="36">
        <f t="shared" si="4"/>
        <v>51.629872090323389</v>
      </c>
      <c r="V44" s="36">
        <f t="shared" si="4"/>
        <v>51.673697455418946</v>
      </c>
      <c r="W44" s="36">
        <f t="shared" si="4"/>
        <v>51.689545869829644</v>
      </c>
      <c r="X44" s="37">
        <f t="shared" si="4"/>
        <v>51.672284728514413</v>
      </c>
      <c r="AA44" s="158">
        <v>2020</v>
      </c>
      <c r="AB44" s="1" t="s">
        <v>8</v>
      </c>
      <c r="AC44" s="1" t="s">
        <v>9</v>
      </c>
      <c r="AD44" s="1" t="s">
        <v>10</v>
      </c>
      <c r="AE44" s="1" t="s">
        <v>11</v>
      </c>
      <c r="AF44" s="1" t="s">
        <v>12</v>
      </c>
      <c r="AG44" s="1" t="s">
        <v>13</v>
      </c>
      <c r="AH44" s="1" t="s">
        <v>14</v>
      </c>
      <c r="AI44" s="2" t="s">
        <v>15</v>
      </c>
    </row>
    <row r="45" spans="3:35" ht="13.5" thickBot="1" x14ac:dyDescent="0.25">
      <c r="C45" s="31" t="s">
        <v>9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44"/>
      <c r="R45" s="45"/>
      <c r="S45" s="32"/>
      <c r="T45" s="32"/>
      <c r="U45" s="32"/>
      <c r="V45" s="32"/>
      <c r="W45" s="32"/>
      <c r="X45" s="33"/>
      <c r="AA45" s="125" t="s">
        <v>205</v>
      </c>
      <c r="AB45" s="137">
        <f>$R$42</f>
        <v>100</v>
      </c>
      <c r="AC45" s="138">
        <f>$R$46</f>
        <v>99.999999999999986</v>
      </c>
      <c r="AD45" s="138">
        <f>$R$50</f>
        <v>100.00000000000001</v>
      </c>
      <c r="AE45" s="138">
        <f>$R$54</f>
        <v>100.00000000000001</v>
      </c>
      <c r="AF45" s="138">
        <f>$R$58</f>
        <v>99.999999999999986</v>
      </c>
      <c r="AG45" s="138">
        <f>$R$62</f>
        <v>100</v>
      </c>
      <c r="AH45" s="138">
        <f>$R$66</f>
        <v>100.00000000000001</v>
      </c>
      <c r="AI45" s="139">
        <f>$R$70</f>
        <v>100</v>
      </c>
    </row>
    <row r="46" spans="3:35" x14ac:dyDescent="0.2">
      <c r="C46" s="3" t="s">
        <v>204</v>
      </c>
      <c r="D46" s="46">
        <f t="shared" ref="D46:X46" si="5">SUM(D47:D48)</f>
        <v>100</v>
      </c>
      <c r="E46" s="46">
        <f t="shared" si="5"/>
        <v>100</v>
      </c>
      <c r="F46" s="46">
        <f t="shared" si="5"/>
        <v>100</v>
      </c>
      <c r="G46" s="46">
        <f t="shared" si="5"/>
        <v>100.00000000000001</v>
      </c>
      <c r="H46" s="46">
        <f t="shared" si="5"/>
        <v>99.999999999999986</v>
      </c>
      <c r="I46" s="46">
        <f t="shared" si="5"/>
        <v>100</v>
      </c>
      <c r="J46" s="46">
        <f t="shared" si="5"/>
        <v>100</v>
      </c>
      <c r="K46" s="46">
        <f t="shared" si="5"/>
        <v>99.999999999999986</v>
      </c>
      <c r="L46" s="46">
        <f t="shared" si="5"/>
        <v>100</v>
      </c>
      <c r="M46" s="46">
        <f t="shared" si="5"/>
        <v>100</v>
      </c>
      <c r="N46" s="46">
        <f t="shared" si="5"/>
        <v>100</v>
      </c>
      <c r="O46" s="46">
        <f t="shared" si="5"/>
        <v>100</v>
      </c>
      <c r="P46" s="46">
        <f t="shared" si="5"/>
        <v>100</v>
      </c>
      <c r="Q46" s="47">
        <f t="shared" si="5"/>
        <v>100</v>
      </c>
      <c r="R46" s="48">
        <f t="shared" si="5"/>
        <v>99.999999999999986</v>
      </c>
      <c r="S46" s="49">
        <f t="shared" si="5"/>
        <v>100</v>
      </c>
      <c r="T46" s="49">
        <f t="shared" si="5"/>
        <v>100.00000000000001</v>
      </c>
      <c r="U46" s="49">
        <f t="shared" si="5"/>
        <v>100</v>
      </c>
      <c r="V46" s="49">
        <f t="shared" si="5"/>
        <v>100</v>
      </c>
      <c r="W46" s="49">
        <f t="shared" si="5"/>
        <v>100</v>
      </c>
      <c r="X46" s="50">
        <f t="shared" si="5"/>
        <v>100</v>
      </c>
      <c r="AA46" s="125" t="s">
        <v>16</v>
      </c>
      <c r="AB46" s="137">
        <f>$R$43</f>
        <v>48.495586609993204</v>
      </c>
      <c r="AC46" s="138">
        <f>$R$47</f>
        <v>48.493107567263266</v>
      </c>
      <c r="AD46" s="138">
        <f>$R$51</f>
        <v>48.47689414330177</v>
      </c>
      <c r="AE46" s="138">
        <f>$R$55</f>
        <v>48.609205648602071</v>
      </c>
      <c r="AF46" s="138">
        <f>$R$59</f>
        <v>48.37357562456252</v>
      </c>
      <c r="AG46" s="138">
        <f>$R$63</f>
        <v>48.507640802193684</v>
      </c>
      <c r="AH46" s="138">
        <f>$R$67</f>
        <v>48.378557781580156</v>
      </c>
      <c r="AI46" s="139">
        <f>$R$71</f>
        <v>48.512444451791197</v>
      </c>
    </row>
    <row r="47" spans="3:35" ht="13.5" thickBot="1" x14ac:dyDescent="0.25">
      <c r="C47" s="3" t="s">
        <v>16</v>
      </c>
      <c r="D47" s="38">
        <f t="shared" ref="D47:X47" si="6">D11*100/D$10</f>
        <v>48.758614301617449</v>
      </c>
      <c r="E47" s="38">
        <f t="shared" si="6"/>
        <v>48.820037011226198</v>
      </c>
      <c r="F47" s="38">
        <f t="shared" si="6"/>
        <v>48.821597543409673</v>
      </c>
      <c r="G47" s="38">
        <f t="shared" si="6"/>
        <v>48.632694241728018</v>
      </c>
      <c r="H47" s="38">
        <f t="shared" si="6"/>
        <v>48.770416893157019</v>
      </c>
      <c r="I47" s="38">
        <f t="shared" si="6"/>
        <v>48.975649726191719</v>
      </c>
      <c r="J47" s="38">
        <f t="shared" si="6"/>
        <v>49.062060205565338</v>
      </c>
      <c r="K47" s="38">
        <f t="shared" si="6"/>
        <v>49.186958783998918</v>
      </c>
      <c r="L47" s="38">
        <f t="shared" si="6"/>
        <v>49.22469284327903</v>
      </c>
      <c r="M47" s="38">
        <f t="shared" si="6"/>
        <v>49.247145944660261</v>
      </c>
      <c r="N47" s="38">
        <f t="shared" si="6"/>
        <v>49.199188130769556</v>
      </c>
      <c r="O47" s="38">
        <f t="shared" si="6"/>
        <v>49.39385110837717</v>
      </c>
      <c r="P47" s="38">
        <f t="shared" si="6"/>
        <v>49.11163834306312</v>
      </c>
      <c r="Q47" s="51">
        <f t="shared" si="6"/>
        <v>48.52073371033277</v>
      </c>
      <c r="R47" s="35">
        <f t="shared" si="6"/>
        <v>48.493107567263266</v>
      </c>
      <c r="S47" s="36">
        <f t="shared" si="6"/>
        <v>48.458511334417516</v>
      </c>
      <c r="T47" s="36">
        <f t="shared" si="6"/>
        <v>48.507016178024195</v>
      </c>
      <c r="U47" s="36">
        <f t="shared" si="6"/>
        <v>48.538759457742394</v>
      </c>
      <c r="V47" s="36">
        <f t="shared" si="6"/>
        <v>48.574300690528325</v>
      </c>
      <c r="W47" s="36">
        <f t="shared" si="6"/>
        <v>48.633213918867945</v>
      </c>
      <c r="X47" s="37">
        <f t="shared" si="6"/>
        <v>48.74576619352559</v>
      </c>
      <c r="Y47" s="67"/>
      <c r="AA47" s="126" t="s">
        <v>17</v>
      </c>
      <c r="AB47" s="140">
        <f>$R$44</f>
        <v>51.504413390006803</v>
      </c>
      <c r="AC47" s="141">
        <f>$R$48</f>
        <v>51.50689243273672</v>
      </c>
      <c r="AD47" s="141">
        <f>$R$52</f>
        <v>51.523105856698244</v>
      </c>
      <c r="AE47" s="141">
        <f>$R$56</f>
        <v>51.390794351397943</v>
      </c>
      <c r="AF47" s="141">
        <f>$R$60</f>
        <v>51.626424375437466</v>
      </c>
      <c r="AG47" s="141">
        <f>$R$64</f>
        <v>51.492359197806316</v>
      </c>
      <c r="AH47" s="141">
        <f>$R$68</f>
        <v>51.621442218419858</v>
      </c>
      <c r="AI47" s="142">
        <f>$R$72</f>
        <v>51.48755554820881</v>
      </c>
    </row>
    <row r="48" spans="3:35" ht="14.25" thickBot="1" x14ac:dyDescent="0.3">
      <c r="C48" s="3" t="s">
        <v>17</v>
      </c>
      <c r="D48" s="38">
        <f t="shared" ref="D48:X48" si="7">D12*100/D$10</f>
        <v>51.241385698382544</v>
      </c>
      <c r="E48" s="38">
        <f t="shared" si="7"/>
        <v>51.179962988773802</v>
      </c>
      <c r="F48" s="38">
        <f t="shared" si="7"/>
        <v>51.178402456590327</v>
      </c>
      <c r="G48" s="38">
        <f t="shared" si="7"/>
        <v>51.367305758271996</v>
      </c>
      <c r="H48" s="38">
        <f t="shared" si="7"/>
        <v>51.229583106842966</v>
      </c>
      <c r="I48" s="38">
        <f t="shared" si="7"/>
        <v>51.024350273808281</v>
      </c>
      <c r="J48" s="38">
        <f t="shared" si="7"/>
        <v>50.937939794434662</v>
      </c>
      <c r="K48" s="38">
        <f t="shared" si="7"/>
        <v>50.813041216001068</v>
      </c>
      <c r="L48" s="38">
        <f t="shared" si="7"/>
        <v>50.775307156720963</v>
      </c>
      <c r="M48" s="38">
        <f t="shared" si="7"/>
        <v>50.752854055339732</v>
      </c>
      <c r="N48" s="38">
        <f t="shared" si="7"/>
        <v>50.800811869230436</v>
      </c>
      <c r="O48" s="38">
        <f t="shared" si="7"/>
        <v>50.60614889162283</v>
      </c>
      <c r="P48" s="38">
        <f t="shared" si="7"/>
        <v>50.88836165693688</v>
      </c>
      <c r="Q48" s="51">
        <f t="shared" si="7"/>
        <v>51.479266289667223</v>
      </c>
      <c r="R48" s="35">
        <f t="shared" si="7"/>
        <v>51.50689243273672</v>
      </c>
      <c r="S48" s="36">
        <f t="shared" si="7"/>
        <v>51.541488665582492</v>
      </c>
      <c r="T48" s="36">
        <f t="shared" si="7"/>
        <v>51.49298382197582</v>
      </c>
      <c r="U48" s="36">
        <f t="shared" si="7"/>
        <v>51.461240542257606</v>
      </c>
      <c r="V48" s="36">
        <f t="shared" si="7"/>
        <v>51.425699309471675</v>
      </c>
      <c r="W48" s="36">
        <f t="shared" si="7"/>
        <v>51.366786081132062</v>
      </c>
      <c r="X48" s="37">
        <f t="shared" si="7"/>
        <v>51.254233806474417</v>
      </c>
      <c r="Y48" s="67"/>
      <c r="AA48" s="158">
        <v>2025</v>
      </c>
      <c r="AB48" s="1" t="s">
        <v>8</v>
      </c>
      <c r="AC48" s="1" t="s">
        <v>9</v>
      </c>
      <c r="AD48" s="1" t="s">
        <v>10</v>
      </c>
      <c r="AE48" s="1" t="s">
        <v>11</v>
      </c>
      <c r="AF48" s="1" t="s">
        <v>12</v>
      </c>
      <c r="AG48" s="1" t="s">
        <v>13</v>
      </c>
      <c r="AH48" s="1" t="s">
        <v>14</v>
      </c>
      <c r="AI48" s="2" t="s">
        <v>15</v>
      </c>
    </row>
    <row r="49" spans="3:35" ht="13.5" thickBot="1" x14ac:dyDescent="0.25">
      <c r="C49" s="31" t="s">
        <v>10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44"/>
      <c r="R49" s="45"/>
      <c r="S49" s="32"/>
      <c r="T49" s="32"/>
      <c r="U49" s="32"/>
      <c r="V49" s="32"/>
      <c r="W49" s="32"/>
      <c r="X49" s="33"/>
      <c r="Y49" s="67"/>
      <c r="AA49" s="125" t="s">
        <v>205</v>
      </c>
      <c r="AB49" s="11">
        <f>$S$42</f>
        <v>100.00000000000001</v>
      </c>
      <c r="AC49" s="12">
        <f>$S$46</f>
        <v>100</v>
      </c>
      <c r="AD49" s="12">
        <f>$S$50</f>
        <v>100</v>
      </c>
      <c r="AE49" s="12">
        <f>$S$54</f>
        <v>100</v>
      </c>
      <c r="AF49" s="12">
        <f>$S$58</f>
        <v>100</v>
      </c>
      <c r="AG49" s="12">
        <f>$S$62</f>
        <v>100</v>
      </c>
      <c r="AH49" s="12">
        <f>$S$66</f>
        <v>99.999999999999986</v>
      </c>
      <c r="AI49" s="13">
        <f>$S$70</f>
        <v>100</v>
      </c>
    </row>
    <row r="50" spans="3:35" x14ac:dyDescent="0.2">
      <c r="C50" s="3" t="s">
        <v>204</v>
      </c>
      <c r="D50" s="46">
        <f t="shared" ref="D50:X50" si="8">SUM(D51:D52)</f>
        <v>100</v>
      </c>
      <c r="E50" s="46">
        <f t="shared" si="8"/>
        <v>100</v>
      </c>
      <c r="F50" s="46">
        <f t="shared" si="8"/>
        <v>100</v>
      </c>
      <c r="G50" s="46">
        <f t="shared" si="8"/>
        <v>100.00000000000001</v>
      </c>
      <c r="H50" s="46">
        <f t="shared" si="8"/>
        <v>99.999999999999986</v>
      </c>
      <c r="I50" s="46">
        <f t="shared" si="8"/>
        <v>100</v>
      </c>
      <c r="J50" s="46">
        <f t="shared" si="8"/>
        <v>100</v>
      </c>
      <c r="K50" s="46">
        <f t="shared" si="8"/>
        <v>99.999999999999986</v>
      </c>
      <c r="L50" s="46">
        <f t="shared" si="8"/>
        <v>100</v>
      </c>
      <c r="M50" s="46">
        <f t="shared" si="8"/>
        <v>100</v>
      </c>
      <c r="N50" s="46">
        <f t="shared" si="8"/>
        <v>100</v>
      </c>
      <c r="O50" s="46">
        <f t="shared" si="8"/>
        <v>100</v>
      </c>
      <c r="P50" s="46">
        <f t="shared" si="8"/>
        <v>100</v>
      </c>
      <c r="Q50" s="47">
        <f t="shared" si="8"/>
        <v>100</v>
      </c>
      <c r="R50" s="48">
        <f t="shared" si="8"/>
        <v>100.00000000000001</v>
      </c>
      <c r="S50" s="49">
        <f t="shared" si="8"/>
        <v>100</v>
      </c>
      <c r="T50" s="49">
        <f t="shared" si="8"/>
        <v>100</v>
      </c>
      <c r="U50" s="49">
        <f t="shared" si="8"/>
        <v>100</v>
      </c>
      <c r="V50" s="49">
        <f t="shared" si="8"/>
        <v>100</v>
      </c>
      <c r="W50" s="49">
        <f t="shared" si="8"/>
        <v>100</v>
      </c>
      <c r="X50" s="50">
        <f t="shared" si="8"/>
        <v>100</v>
      </c>
      <c r="Y50" s="67"/>
      <c r="AA50" s="125" t="s">
        <v>16</v>
      </c>
      <c r="AB50" s="11">
        <f>$S$43</f>
        <v>48.462869599505538</v>
      </c>
      <c r="AC50" s="12">
        <f>$S$47</f>
        <v>48.458511334417516</v>
      </c>
      <c r="AD50" s="12">
        <f>$S$51</f>
        <v>48.380751217337817</v>
      </c>
      <c r="AE50" s="12">
        <f>$S$55</f>
        <v>48.597592981879508</v>
      </c>
      <c r="AF50" s="12">
        <f>$S$59</f>
        <v>48.164451496100916</v>
      </c>
      <c r="AG50" s="12">
        <f>$S$63</f>
        <v>48.387118706910435</v>
      </c>
      <c r="AH50" s="12">
        <f>$S$67</f>
        <v>48.174247347781574</v>
      </c>
      <c r="AI50" s="13">
        <f>$S$71</f>
        <v>48.397069612887726</v>
      </c>
    </row>
    <row r="51" spans="3:35" ht="13.5" thickBot="1" x14ac:dyDescent="0.25">
      <c r="C51" s="3" t="s">
        <v>16</v>
      </c>
      <c r="D51" s="38">
        <f t="shared" ref="D51:X51" si="9">D15*100/D$14</f>
        <v>48.758614301617449</v>
      </c>
      <c r="E51" s="38">
        <f t="shared" si="9"/>
        <v>48.820037011226198</v>
      </c>
      <c r="F51" s="38">
        <f t="shared" si="9"/>
        <v>48.821597543409673</v>
      </c>
      <c r="G51" s="38">
        <f t="shared" si="9"/>
        <v>48.632694241728018</v>
      </c>
      <c r="H51" s="38">
        <f t="shared" si="9"/>
        <v>48.770416893157019</v>
      </c>
      <c r="I51" s="38">
        <f t="shared" si="9"/>
        <v>48.975649726191719</v>
      </c>
      <c r="J51" s="38">
        <f t="shared" si="9"/>
        <v>49.062060205565338</v>
      </c>
      <c r="K51" s="38">
        <f t="shared" si="9"/>
        <v>49.186958783998918</v>
      </c>
      <c r="L51" s="38">
        <f t="shared" si="9"/>
        <v>49.22469284327903</v>
      </c>
      <c r="M51" s="38">
        <f t="shared" si="9"/>
        <v>49.247145944660261</v>
      </c>
      <c r="N51" s="38">
        <f t="shared" si="9"/>
        <v>49.199188130769556</v>
      </c>
      <c r="O51" s="38">
        <f t="shared" si="9"/>
        <v>49.39385110837717</v>
      </c>
      <c r="P51" s="38">
        <f t="shared" si="9"/>
        <v>49.11163834306312</v>
      </c>
      <c r="Q51" s="51">
        <f t="shared" si="9"/>
        <v>48.52073371033277</v>
      </c>
      <c r="R51" s="35">
        <f t="shared" si="9"/>
        <v>48.47689414330177</v>
      </c>
      <c r="S51" s="36">
        <f t="shared" si="9"/>
        <v>48.380751217337817</v>
      </c>
      <c r="T51" s="36">
        <f t="shared" si="9"/>
        <v>48.414612494634646</v>
      </c>
      <c r="U51" s="36">
        <f t="shared" si="9"/>
        <v>48.416690701098659</v>
      </c>
      <c r="V51" s="36">
        <f t="shared" si="9"/>
        <v>48.421001319525587</v>
      </c>
      <c r="W51" s="36">
        <f t="shared" si="9"/>
        <v>48.461509143095896</v>
      </c>
      <c r="X51" s="37">
        <f t="shared" si="9"/>
        <v>48.541502246326608</v>
      </c>
      <c r="Y51" s="67"/>
      <c r="AA51" s="126" t="s">
        <v>17</v>
      </c>
      <c r="AB51" s="14">
        <f>$S$44</f>
        <v>51.537130400494476</v>
      </c>
      <c r="AC51" s="15">
        <f>$S$48</f>
        <v>51.541488665582492</v>
      </c>
      <c r="AD51" s="15">
        <f>$S$52</f>
        <v>51.619248782662183</v>
      </c>
      <c r="AE51" s="15">
        <f>$S$56</f>
        <v>51.402407018120485</v>
      </c>
      <c r="AF51" s="15">
        <f>$S$60</f>
        <v>51.835548503899084</v>
      </c>
      <c r="AG51" s="15">
        <f>$S$64</f>
        <v>51.612881293089558</v>
      </c>
      <c r="AH51" s="15">
        <f>$S$68</f>
        <v>51.825752652218412</v>
      </c>
      <c r="AI51" s="16">
        <f>$S$72</f>
        <v>51.602930387112266</v>
      </c>
    </row>
    <row r="52" spans="3:35" ht="14.25" thickBot="1" x14ac:dyDescent="0.3">
      <c r="C52" s="3" t="s">
        <v>17</v>
      </c>
      <c r="D52" s="38">
        <f t="shared" ref="D52:X52" si="10">D16*100/D$14</f>
        <v>51.241385698382544</v>
      </c>
      <c r="E52" s="38">
        <f t="shared" si="10"/>
        <v>51.179962988773802</v>
      </c>
      <c r="F52" s="38">
        <f t="shared" si="10"/>
        <v>51.178402456590327</v>
      </c>
      <c r="G52" s="38">
        <f t="shared" si="10"/>
        <v>51.367305758271996</v>
      </c>
      <c r="H52" s="38">
        <f t="shared" si="10"/>
        <v>51.229583106842966</v>
      </c>
      <c r="I52" s="38">
        <f t="shared" si="10"/>
        <v>51.024350273808281</v>
      </c>
      <c r="J52" s="38">
        <f t="shared" si="10"/>
        <v>50.937939794434662</v>
      </c>
      <c r="K52" s="38">
        <f t="shared" si="10"/>
        <v>50.813041216001068</v>
      </c>
      <c r="L52" s="38">
        <f t="shared" si="10"/>
        <v>50.775307156720963</v>
      </c>
      <c r="M52" s="38">
        <f t="shared" si="10"/>
        <v>50.752854055339732</v>
      </c>
      <c r="N52" s="38">
        <f t="shared" si="10"/>
        <v>50.800811869230436</v>
      </c>
      <c r="O52" s="38">
        <f t="shared" si="10"/>
        <v>50.60614889162283</v>
      </c>
      <c r="P52" s="38">
        <f t="shared" si="10"/>
        <v>50.88836165693688</v>
      </c>
      <c r="Q52" s="51">
        <f t="shared" si="10"/>
        <v>51.479266289667223</v>
      </c>
      <c r="R52" s="35">
        <f t="shared" si="10"/>
        <v>51.523105856698244</v>
      </c>
      <c r="S52" s="36">
        <f t="shared" si="10"/>
        <v>51.619248782662183</v>
      </c>
      <c r="T52" s="36">
        <f t="shared" si="10"/>
        <v>51.585387505365354</v>
      </c>
      <c r="U52" s="36">
        <f t="shared" si="10"/>
        <v>51.583309298901348</v>
      </c>
      <c r="V52" s="36">
        <f t="shared" si="10"/>
        <v>51.57899868047442</v>
      </c>
      <c r="W52" s="36">
        <f t="shared" si="10"/>
        <v>51.538490856904104</v>
      </c>
      <c r="X52" s="37">
        <f t="shared" si="10"/>
        <v>51.458497753673399</v>
      </c>
      <c r="Y52" s="67"/>
      <c r="AA52" s="177">
        <v>2030</v>
      </c>
      <c r="AB52" s="154" t="s">
        <v>8</v>
      </c>
      <c r="AC52" s="154" t="s">
        <v>9</v>
      </c>
      <c r="AD52" s="154" t="s">
        <v>10</v>
      </c>
      <c r="AE52" s="154" t="s">
        <v>11</v>
      </c>
      <c r="AF52" s="154" t="s">
        <v>12</v>
      </c>
      <c r="AG52" s="154" t="s">
        <v>13</v>
      </c>
      <c r="AH52" s="154" t="s">
        <v>14</v>
      </c>
      <c r="AI52" s="155" t="s">
        <v>15</v>
      </c>
    </row>
    <row r="53" spans="3:35" ht="13.5" thickBot="1" x14ac:dyDescent="0.25">
      <c r="C53" s="31" t="s">
        <v>11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44"/>
      <c r="R53" s="45"/>
      <c r="S53" s="32"/>
      <c r="T53" s="32"/>
      <c r="U53" s="32"/>
      <c r="V53" s="32"/>
      <c r="W53" s="32"/>
      <c r="X53" s="33"/>
      <c r="Y53" s="67"/>
      <c r="AA53" s="152" t="s">
        <v>205</v>
      </c>
      <c r="AB53" s="172">
        <f>$T$42</f>
        <v>100</v>
      </c>
      <c r="AC53" s="173">
        <f>$T$46</f>
        <v>100.00000000000001</v>
      </c>
      <c r="AD53" s="173">
        <f>$T$50</f>
        <v>100</v>
      </c>
      <c r="AE53" s="173">
        <f>$T$54</f>
        <v>100</v>
      </c>
      <c r="AF53" s="173">
        <f>$T$58</f>
        <v>100.00000000000001</v>
      </c>
      <c r="AG53" s="173">
        <f>$T$62</f>
        <v>99.999999999999986</v>
      </c>
      <c r="AH53" s="173">
        <f>$T$66</f>
        <v>100</v>
      </c>
      <c r="AI53" s="174">
        <f>$T$70</f>
        <v>100</v>
      </c>
    </row>
    <row r="54" spans="3:35" x14ac:dyDescent="0.2">
      <c r="C54" s="3" t="s">
        <v>204</v>
      </c>
      <c r="D54" s="46">
        <f t="shared" ref="D54:X54" si="11">SUM(D55:D56)</f>
        <v>100</v>
      </c>
      <c r="E54" s="46">
        <f t="shared" si="11"/>
        <v>100</v>
      </c>
      <c r="F54" s="46">
        <f t="shared" si="11"/>
        <v>100</v>
      </c>
      <c r="G54" s="46">
        <f t="shared" si="11"/>
        <v>100.00000000000001</v>
      </c>
      <c r="H54" s="46">
        <f t="shared" si="11"/>
        <v>99.999999999999986</v>
      </c>
      <c r="I54" s="46">
        <f t="shared" si="11"/>
        <v>100</v>
      </c>
      <c r="J54" s="46">
        <f t="shared" si="11"/>
        <v>100</v>
      </c>
      <c r="K54" s="46">
        <f t="shared" si="11"/>
        <v>99.999999999999986</v>
      </c>
      <c r="L54" s="46">
        <f t="shared" si="11"/>
        <v>100</v>
      </c>
      <c r="M54" s="46">
        <f t="shared" si="11"/>
        <v>100</v>
      </c>
      <c r="N54" s="46">
        <f t="shared" si="11"/>
        <v>100</v>
      </c>
      <c r="O54" s="46">
        <f t="shared" si="11"/>
        <v>100</v>
      </c>
      <c r="P54" s="46">
        <f t="shared" si="11"/>
        <v>100</v>
      </c>
      <c r="Q54" s="47">
        <f t="shared" si="11"/>
        <v>100</v>
      </c>
      <c r="R54" s="48">
        <f t="shared" si="11"/>
        <v>100.00000000000001</v>
      </c>
      <c r="S54" s="49">
        <f t="shared" si="11"/>
        <v>100</v>
      </c>
      <c r="T54" s="49">
        <f t="shared" si="11"/>
        <v>100</v>
      </c>
      <c r="U54" s="49">
        <f t="shared" si="11"/>
        <v>99.999999999999986</v>
      </c>
      <c r="V54" s="49">
        <f t="shared" si="11"/>
        <v>100.00000000000003</v>
      </c>
      <c r="W54" s="49">
        <f t="shared" si="11"/>
        <v>100</v>
      </c>
      <c r="X54" s="50">
        <f t="shared" si="11"/>
        <v>100</v>
      </c>
      <c r="Y54" s="67"/>
      <c r="AA54" s="125" t="s">
        <v>16</v>
      </c>
      <c r="AB54" s="11">
        <f>$T$43</f>
        <v>48.422077244089344</v>
      </c>
      <c r="AC54" s="12">
        <f>$T$47</f>
        <v>48.507016178024195</v>
      </c>
      <c r="AD54" s="12">
        <f>$T$51</f>
        <v>48.414612494634646</v>
      </c>
      <c r="AE54" s="12">
        <f>$T$55</f>
        <v>48.716603977535804</v>
      </c>
      <c r="AF54" s="12">
        <f>$T$59</f>
        <v>47.997080281019244</v>
      </c>
      <c r="AG54" s="12">
        <f>$T$63</f>
        <v>48.3149145777397</v>
      </c>
      <c r="AH54" s="12">
        <f>$T$67</f>
        <v>48.007701238766685</v>
      </c>
      <c r="AI54" s="13">
        <f>$T$71</f>
        <v>48.326493407322076</v>
      </c>
    </row>
    <row r="55" spans="3:35" ht="13.5" thickBot="1" x14ac:dyDescent="0.25">
      <c r="C55" s="3" t="s">
        <v>16</v>
      </c>
      <c r="D55" s="38">
        <f t="shared" ref="D55:X55" si="12">D19*100/D$18</f>
        <v>48.758614301617449</v>
      </c>
      <c r="E55" s="38">
        <f t="shared" si="12"/>
        <v>48.820037011226198</v>
      </c>
      <c r="F55" s="38">
        <f t="shared" si="12"/>
        <v>48.821597543409673</v>
      </c>
      <c r="G55" s="38">
        <f t="shared" si="12"/>
        <v>48.632694241728018</v>
      </c>
      <c r="H55" s="38">
        <f t="shared" si="12"/>
        <v>48.770416893157019</v>
      </c>
      <c r="I55" s="38">
        <f t="shared" si="12"/>
        <v>48.975649726191719</v>
      </c>
      <c r="J55" s="38">
        <f t="shared" si="12"/>
        <v>49.062060205565338</v>
      </c>
      <c r="K55" s="38">
        <f t="shared" si="12"/>
        <v>49.186958783998918</v>
      </c>
      <c r="L55" s="38">
        <f t="shared" si="12"/>
        <v>49.22469284327903</v>
      </c>
      <c r="M55" s="38">
        <f t="shared" si="12"/>
        <v>49.247145944660261</v>
      </c>
      <c r="N55" s="38">
        <f t="shared" si="12"/>
        <v>49.199188130769556</v>
      </c>
      <c r="O55" s="38">
        <f t="shared" si="12"/>
        <v>49.39385110837717</v>
      </c>
      <c r="P55" s="38">
        <f t="shared" si="12"/>
        <v>49.11163834306312</v>
      </c>
      <c r="Q55" s="51">
        <f t="shared" si="12"/>
        <v>48.52073371033277</v>
      </c>
      <c r="R55" s="35">
        <f t="shared" si="12"/>
        <v>48.609205648602071</v>
      </c>
      <c r="S55" s="36">
        <f t="shared" si="12"/>
        <v>48.597592981879508</v>
      </c>
      <c r="T55" s="36">
        <f t="shared" si="12"/>
        <v>48.716603977535804</v>
      </c>
      <c r="U55" s="36">
        <f t="shared" si="12"/>
        <v>48.793092968733419</v>
      </c>
      <c r="V55" s="36">
        <f t="shared" si="12"/>
        <v>48.871836525204841</v>
      </c>
      <c r="W55" s="36">
        <f t="shared" si="12"/>
        <v>48.997057103691496</v>
      </c>
      <c r="X55" s="37">
        <f t="shared" si="12"/>
        <v>49.161252137179389</v>
      </c>
      <c r="Y55" s="67"/>
      <c r="AA55" s="126" t="s">
        <v>17</v>
      </c>
      <c r="AB55" s="14">
        <f>$T$44</f>
        <v>51.577922755910663</v>
      </c>
      <c r="AC55" s="15">
        <f>$T$48</f>
        <v>51.49298382197582</v>
      </c>
      <c r="AD55" s="15">
        <f>$T$52</f>
        <v>51.585387505365354</v>
      </c>
      <c r="AE55" s="15">
        <f>$T$56</f>
        <v>51.283396022464196</v>
      </c>
      <c r="AF55" s="15">
        <f>$T$60</f>
        <v>52.00291971898077</v>
      </c>
      <c r="AG55" s="15">
        <f>$T$64</f>
        <v>51.685085422260286</v>
      </c>
      <c r="AH55" s="15">
        <f>$T$68</f>
        <v>51.992298761233307</v>
      </c>
      <c r="AI55" s="16">
        <f>$T$72</f>
        <v>51.673506592677931</v>
      </c>
    </row>
    <row r="56" spans="3:35" ht="14.25" thickBot="1" x14ac:dyDescent="0.3">
      <c r="C56" s="3" t="s">
        <v>17</v>
      </c>
      <c r="D56" s="38">
        <f t="shared" ref="D56:X56" si="13">D20*100/D$18</f>
        <v>51.241385698382544</v>
      </c>
      <c r="E56" s="38">
        <f t="shared" si="13"/>
        <v>51.179962988773802</v>
      </c>
      <c r="F56" s="38">
        <f t="shared" si="13"/>
        <v>51.178402456590327</v>
      </c>
      <c r="G56" s="38">
        <f t="shared" si="13"/>
        <v>51.367305758271996</v>
      </c>
      <c r="H56" s="38">
        <f t="shared" si="13"/>
        <v>51.229583106842966</v>
      </c>
      <c r="I56" s="38">
        <f t="shared" si="13"/>
        <v>51.024350273808281</v>
      </c>
      <c r="J56" s="38">
        <f t="shared" si="13"/>
        <v>50.937939794434662</v>
      </c>
      <c r="K56" s="38">
        <f t="shared" si="13"/>
        <v>50.813041216001068</v>
      </c>
      <c r="L56" s="38">
        <f t="shared" si="13"/>
        <v>50.775307156720963</v>
      </c>
      <c r="M56" s="38">
        <f t="shared" si="13"/>
        <v>50.752854055339732</v>
      </c>
      <c r="N56" s="38">
        <f t="shared" si="13"/>
        <v>50.800811869230436</v>
      </c>
      <c r="O56" s="38">
        <f t="shared" si="13"/>
        <v>50.60614889162283</v>
      </c>
      <c r="P56" s="38">
        <f t="shared" si="13"/>
        <v>50.88836165693688</v>
      </c>
      <c r="Q56" s="51">
        <f t="shared" si="13"/>
        <v>51.479266289667223</v>
      </c>
      <c r="R56" s="35">
        <f t="shared" si="13"/>
        <v>51.390794351397943</v>
      </c>
      <c r="S56" s="36">
        <f t="shared" si="13"/>
        <v>51.402407018120485</v>
      </c>
      <c r="T56" s="36">
        <f t="shared" si="13"/>
        <v>51.283396022464196</v>
      </c>
      <c r="U56" s="36">
        <f t="shared" si="13"/>
        <v>51.206907031266567</v>
      </c>
      <c r="V56" s="36">
        <f t="shared" si="13"/>
        <v>51.12816347479518</v>
      </c>
      <c r="W56" s="36">
        <f t="shared" si="13"/>
        <v>51.002942896308504</v>
      </c>
      <c r="X56" s="37">
        <f t="shared" si="13"/>
        <v>50.838747862820604</v>
      </c>
      <c r="Y56" s="67"/>
      <c r="AA56" s="177">
        <v>2035</v>
      </c>
      <c r="AB56" s="154" t="s">
        <v>8</v>
      </c>
      <c r="AC56" s="154" t="s">
        <v>9</v>
      </c>
      <c r="AD56" s="154" t="s">
        <v>10</v>
      </c>
      <c r="AE56" s="154" t="s">
        <v>11</v>
      </c>
      <c r="AF56" s="154" t="s">
        <v>12</v>
      </c>
      <c r="AG56" s="154" t="s">
        <v>13</v>
      </c>
      <c r="AH56" s="154" t="s">
        <v>14</v>
      </c>
      <c r="AI56" s="155" t="s">
        <v>15</v>
      </c>
    </row>
    <row r="57" spans="3:35" ht="13.5" thickBot="1" x14ac:dyDescent="0.25">
      <c r="C57" s="31" t="s">
        <v>12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44"/>
      <c r="R57" s="45"/>
      <c r="S57" s="32"/>
      <c r="T57" s="32"/>
      <c r="U57" s="32"/>
      <c r="V57" s="32"/>
      <c r="W57" s="32"/>
      <c r="X57" s="33"/>
      <c r="Y57" s="67"/>
      <c r="AA57" s="152" t="s">
        <v>205</v>
      </c>
      <c r="AB57" s="172">
        <f>$U$42</f>
        <v>100</v>
      </c>
      <c r="AC57" s="173">
        <f>$U$46</f>
        <v>100</v>
      </c>
      <c r="AD57" s="173">
        <f>$U$50</f>
        <v>100</v>
      </c>
      <c r="AE57" s="173">
        <f>$U$54</f>
        <v>99.999999999999986</v>
      </c>
      <c r="AF57" s="173">
        <f>$U$58</f>
        <v>100</v>
      </c>
      <c r="AG57" s="173">
        <f>$U$62</f>
        <v>100</v>
      </c>
      <c r="AH57" s="173">
        <f>$U$66</f>
        <v>100</v>
      </c>
      <c r="AI57" s="174">
        <f>$U$70</f>
        <v>100</v>
      </c>
    </row>
    <row r="58" spans="3:35" x14ac:dyDescent="0.2">
      <c r="C58" s="3" t="s">
        <v>204</v>
      </c>
      <c r="D58" s="46">
        <f t="shared" ref="D58:X58" si="14">SUM(D59:D60)</f>
        <v>100</v>
      </c>
      <c r="E58" s="46">
        <f t="shared" si="14"/>
        <v>100</v>
      </c>
      <c r="F58" s="46">
        <f t="shared" si="14"/>
        <v>100</v>
      </c>
      <c r="G58" s="46">
        <f t="shared" si="14"/>
        <v>100.00000000000001</v>
      </c>
      <c r="H58" s="46">
        <f t="shared" si="14"/>
        <v>99.999999999999986</v>
      </c>
      <c r="I58" s="46">
        <f t="shared" si="14"/>
        <v>100</v>
      </c>
      <c r="J58" s="46">
        <f t="shared" si="14"/>
        <v>100</v>
      </c>
      <c r="K58" s="46">
        <f t="shared" si="14"/>
        <v>99.999999999999986</v>
      </c>
      <c r="L58" s="46">
        <f t="shared" si="14"/>
        <v>100</v>
      </c>
      <c r="M58" s="46">
        <f t="shared" si="14"/>
        <v>100</v>
      </c>
      <c r="N58" s="46">
        <f t="shared" si="14"/>
        <v>100</v>
      </c>
      <c r="O58" s="46">
        <f t="shared" si="14"/>
        <v>100</v>
      </c>
      <c r="P58" s="46">
        <f t="shared" si="14"/>
        <v>100</v>
      </c>
      <c r="Q58" s="47">
        <f t="shared" si="14"/>
        <v>100</v>
      </c>
      <c r="R58" s="48">
        <f t="shared" si="14"/>
        <v>99.999999999999986</v>
      </c>
      <c r="S58" s="49">
        <f t="shared" si="14"/>
        <v>100</v>
      </c>
      <c r="T58" s="49">
        <f t="shared" si="14"/>
        <v>100.00000000000001</v>
      </c>
      <c r="U58" s="49">
        <f t="shared" si="14"/>
        <v>100</v>
      </c>
      <c r="V58" s="49">
        <f t="shared" si="14"/>
        <v>100.00000000000003</v>
      </c>
      <c r="W58" s="49">
        <f t="shared" si="14"/>
        <v>100</v>
      </c>
      <c r="X58" s="50">
        <f t="shared" si="14"/>
        <v>100</v>
      </c>
      <c r="Y58" s="67"/>
      <c r="AA58" s="125" t="s">
        <v>16</v>
      </c>
      <c r="AB58" s="11">
        <f>$U$43</f>
        <v>48.370127909676611</v>
      </c>
      <c r="AC58" s="12">
        <f>$U$47</f>
        <v>48.538759457742394</v>
      </c>
      <c r="AD58" s="12">
        <f>$U$51</f>
        <v>48.416690701098659</v>
      </c>
      <c r="AE58" s="12">
        <f>$U$55</f>
        <v>48.793092968733419</v>
      </c>
      <c r="AF58" s="12">
        <f>$U$59</f>
        <v>47.787515104282953</v>
      </c>
      <c r="AG58" s="12">
        <f>$U$63</f>
        <v>48.198368101853667</v>
      </c>
      <c r="AH58" s="12">
        <f>$U$67</f>
        <v>47.835584031753427</v>
      </c>
      <c r="AI58" s="13">
        <f>$U$71</f>
        <v>48.248418432283032</v>
      </c>
    </row>
    <row r="59" spans="3:35" ht="13.5" thickBot="1" x14ac:dyDescent="0.25">
      <c r="C59" s="3" t="s">
        <v>16</v>
      </c>
      <c r="D59" s="38">
        <f t="shared" ref="D59:X59" si="15">D23*100/D$22</f>
        <v>48.758614301617449</v>
      </c>
      <c r="E59" s="38">
        <f t="shared" si="15"/>
        <v>48.820037011226198</v>
      </c>
      <c r="F59" s="38">
        <f t="shared" si="15"/>
        <v>48.821597543409673</v>
      </c>
      <c r="G59" s="38">
        <f t="shared" si="15"/>
        <v>48.632694241728018</v>
      </c>
      <c r="H59" s="38">
        <f t="shared" si="15"/>
        <v>48.770416893157019</v>
      </c>
      <c r="I59" s="38">
        <f t="shared" si="15"/>
        <v>48.975649726191719</v>
      </c>
      <c r="J59" s="38">
        <f t="shared" si="15"/>
        <v>49.062060205565338</v>
      </c>
      <c r="K59" s="38">
        <f t="shared" si="15"/>
        <v>49.186958783998918</v>
      </c>
      <c r="L59" s="38">
        <f t="shared" si="15"/>
        <v>49.22469284327903</v>
      </c>
      <c r="M59" s="38">
        <f t="shared" si="15"/>
        <v>49.247145944660261</v>
      </c>
      <c r="N59" s="38">
        <f t="shared" si="15"/>
        <v>49.199188130769556</v>
      </c>
      <c r="O59" s="38">
        <f t="shared" si="15"/>
        <v>49.39385110837717</v>
      </c>
      <c r="P59" s="38">
        <f t="shared" si="15"/>
        <v>49.11163834306312</v>
      </c>
      <c r="Q59" s="51">
        <f t="shared" si="15"/>
        <v>48.52073371033277</v>
      </c>
      <c r="R59" s="35">
        <f t="shared" si="15"/>
        <v>48.37357562456252</v>
      </c>
      <c r="S59" s="36">
        <f t="shared" si="15"/>
        <v>48.164451496100916</v>
      </c>
      <c r="T59" s="36">
        <f t="shared" si="15"/>
        <v>47.997080281019244</v>
      </c>
      <c r="U59" s="36">
        <f t="shared" si="15"/>
        <v>47.787515104282953</v>
      </c>
      <c r="V59" s="36">
        <f t="shared" si="15"/>
        <v>47.610974188944539</v>
      </c>
      <c r="W59" s="36">
        <f t="shared" si="15"/>
        <v>47.47740280186121</v>
      </c>
      <c r="X59" s="37">
        <f t="shared" si="15"/>
        <v>47.41575717033728</v>
      </c>
      <c r="Y59" s="67"/>
      <c r="AA59" s="126" t="s">
        <v>17</v>
      </c>
      <c r="AB59" s="14">
        <f>$U$44</f>
        <v>51.629872090323389</v>
      </c>
      <c r="AC59" s="15">
        <f>$U$48</f>
        <v>51.461240542257606</v>
      </c>
      <c r="AD59" s="15">
        <f>$U$52</f>
        <v>51.583309298901348</v>
      </c>
      <c r="AE59" s="15">
        <f>$U$56</f>
        <v>51.206907031266567</v>
      </c>
      <c r="AF59" s="15">
        <f>$U$60</f>
        <v>52.212484895717054</v>
      </c>
      <c r="AG59" s="15">
        <f>$U$64</f>
        <v>51.801631898146333</v>
      </c>
      <c r="AH59" s="15">
        <f>$U$68</f>
        <v>52.164415968246566</v>
      </c>
      <c r="AI59" s="16">
        <f>$U$72</f>
        <v>51.751581567716968</v>
      </c>
    </row>
    <row r="60" spans="3:35" ht="14.25" thickBot="1" x14ac:dyDescent="0.3">
      <c r="C60" s="3" t="s">
        <v>17</v>
      </c>
      <c r="D60" s="38">
        <f t="shared" ref="D60:X60" si="16">D24*100/D$22</f>
        <v>51.241385698382544</v>
      </c>
      <c r="E60" s="38">
        <f t="shared" si="16"/>
        <v>51.179962988773802</v>
      </c>
      <c r="F60" s="38">
        <f t="shared" si="16"/>
        <v>51.178402456590327</v>
      </c>
      <c r="G60" s="38">
        <f t="shared" si="16"/>
        <v>51.367305758271996</v>
      </c>
      <c r="H60" s="38">
        <f t="shared" si="16"/>
        <v>51.229583106842966</v>
      </c>
      <c r="I60" s="38">
        <f t="shared" si="16"/>
        <v>51.024350273808281</v>
      </c>
      <c r="J60" s="38">
        <f t="shared" si="16"/>
        <v>50.937939794434662</v>
      </c>
      <c r="K60" s="38">
        <f t="shared" si="16"/>
        <v>50.813041216001068</v>
      </c>
      <c r="L60" s="38">
        <f t="shared" si="16"/>
        <v>50.775307156720963</v>
      </c>
      <c r="M60" s="38">
        <f t="shared" si="16"/>
        <v>50.752854055339732</v>
      </c>
      <c r="N60" s="38">
        <f t="shared" si="16"/>
        <v>50.800811869230436</v>
      </c>
      <c r="O60" s="38">
        <f t="shared" si="16"/>
        <v>50.60614889162283</v>
      </c>
      <c r="P60" s="38">
        <f t="shared" si="16"/>
        <v>50.88836165693688</v>
      </c>
      <c r="Q60" s="51">
        <f t="shared" si="16"/>
        <v>51.479266289667223</v>
      </c>
      <c r="R60" s="35">
        <f t="shared" si="16"/>
        <v>51.626424375437466</v>
      </c>
      <c r="S60" s="36">
        <f t="shared" si="16"/>
        <v>51.835548503899084</v>
      </c>
      <c r="T60" s="36">
        <f t="shared" si="16"/>
        <v>52.00291971898077</v>
      </c>
      <c r="U60" s="36">
        <f t="shared" si="16"/>
        <v>52.212484895717054</v>
      </c>
      <c r="V60" s="36">
        <f t="shared" si="16"/>
        <v>52.389025811055483</v>
      </c>
      <c r="W60" s="36">
        <f t="shared" si="16"/>
        <v>52.52259719813879</v>
      </c>
      <c r="X60" s="37">
        <f t="shared" si="16"/>
        <v>52.584242829662728</v>
      </c>
      <c r="Y60" s="67"/>
      <c r="AA60" s="177">
        <v>2040</v>
      </c>
      <c r="AB60" s="154" t="s">
        <v>8</v>
      </c>
      <c r="AC60" s="154" t="s">
        <v>9</v>
      </c>
      <c r="AD60" s="154" t="s">
        <v>10</v>
      </c>
      <c r="AE60" s="154" t="s">
        <v>11</v>
      </c>
      <c r="AF60" s="154" t="s">
        <v>12</v>
      </c>
      <c r="AG60" s="154" t="s">
        <v>13</v>
      </c>
      <c r="AH60" s="154" t="s">
        <v>14</v>
      </c>
      <c r="AI60" s="155" t="s">
        <v>15</v>
      </c>
    </row>
    <row r="61" spans="3:35" ht="13.5" thickBot="1" x14ac:dyDescent="0.25">
      <c r="C61" s="31" t="s">
        <v>13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44"/>
      <c r="R61" s="45"/>
      <c r="S61" s="32"/>
      <c r="T61" s="32"/>
      <c r="U61" s="32"/>
      <c r="V61" s="32"/>
      <c r="W61" s="32"/>
      <c r="X61" s="33"/>
      <c r="Y61" s="67"/>
      <c r="AA61" s="152" t="s">
        <v>205</v>
      </c>
      <c r="AB61" s="172">
        <f>$V$42</f>
        <v>99.999999999999986</v>
      </c>
      <c r="AC61" s="173">
        <f>$V$46</f>
        <v>100</v>
      </c>
      <c r="AD61" s="173">
        <f>$V$50</f>
        <v>100</v>
      </c>
      <c r="AE61" s="173">
        <f>$V$54</f>
        <v>100.00000000000003</v>
      </c>
      <c r="AF61" s="173">
        <f>$V$58</f>
        <v>100.00000000000003</v>
      </c>
      <c r="AG61" s="173">
        <f>$V$62</f>
        <v>100.00000000000003</v>
      </c>
      <c r="AH61" s="173">
        <f>$V$66</f>
        <v>100</v>
      </c>
      <c r="AI61" s="174">
        <f>$V$70</f>
        <v>100</v>
      </c>
    </row>
    <row r="62" spans="3:35" x14ac:dyDescent="0.2">
      <c r="C62" s="3" t="s">
        <v>204</v>
      </c>
      <c r="D62" s="46">
        <f t="shared" ref="D62:X62" si="17">SUM(D63:D64)</f>
        <v>100</v>
      </c>
      <c r="E62" s="46">
        <f t="shared" si="17"/>
        <v>100</v>
      </c>
      <c r="F62" s="46">
        <f t="shared" si="17"/>
        <v>100</v>
      </c>
      <c r="G62" s="46">
        <f t="shared" si="17"/>
        <v>100.00000000000001</v>
      </c>
      <c r="H62" s="46">
        <f t="shared" si="17"/>
        <v>99.999999999999986</v>
      </c>
      <c r="I62" s="46">
        <f t="shared" si="17"/>
        <v>100</v>
      </c>
      <c r="J62" s="46">
        <f t="shared" si="17"/>
        <v>100</v>
      </c>
      <c r="K62" s="46">
        <f t="shared" si="17"/>
        <v>99.999999999999986</v>
      </c>
      <c r="L62" s="46">
        <f t="shared" si="17"/>
        <v>100</v>
      </c>
      <c r="M62" s="46">
        <f t="shared" si="17"/>
        <v>100</v>
      </c>
      <c r="N62" s="46">
        <f t="shared" si="17"/>
        <v>100</v>
      </c>
      <c r="O62" s="46">
        <f t="shared" si="17"/>
        <v>100</v>
      </c>
      <c r="P62" s="46">
        <f t="shared" si="17"/>
        <v>100</v>
      </c>
      <c r="Q62" s="47">
        <f t="shared" si="17"/>
        <v>100</v>
      </c>
      <c r="R62" s="48">
        <f t="shared" si="17"/>
        <v>100</v>
      </c>
      <c r="S62" s="49">
        <f t="shared" si="17"/>
        <v>100</v>
      </c>
      <c r="T62" s="49">
        <f t="shared" si="17"/>
        <v>99.999999999999986</v>
      </c>
      <c r="U62" s="49">
        <f t="shared" si="17"/>
        <v>100</v>
      </c>
      <c r="V62" s="49">
        <f t="shared" si="17"/>
        <v>100.00000000000003</v>
      </c>
      <c r="W62" s="49">
        <f t="shared" si="17"/>
        <v>99.999999999999986</v>
      </c>
      <c r="X62" s="50">
        <f t="shared" si="17"/>
        <v>100</v>
      </c>
      <c r="Y62" s="67"/>
      <c r="AA62" s="125" t="s">
        <v>16</v>
      </c>
      <c r="AB62" s="11">
        <f>$V$43</f>
        <v>48.32630254458104</v>
      </c>
      <c r="AC62" s="12">
        <f>$V$47</f>
        <v>48.574300690528325</v>
      </c>
      <c r="AD62" s="12">
        <f>$V$51</f>
        <v>48.421001319525587</v>
      </c>
      <c r="AE62" s="12">
        <f>$V$55</f>
        <v>48.871836525204841</v>
      </c>
      <c r="AF62" s="12">
        <f>$V$59</f>
        <v>47.610974188944539</v>
      </c>
      <c r="AG62" s="12">
        <f>$V$63</f>
        <v>48.120024039151154</v>
      </c>
      <c r="AH62" s="12">
        <f>$V$67</f>
        <v>47.701652046464979</v>
      </c>
      <c r="AI62" s="13">
        <f>$V$71</f>
        <v>48.211221929570449</v>
      </c>
    </row>
    <row r="63" spans="3:35" ht="13.5" thickBot="1" x14ac:dyDescent="0.25">
      <c r="C63" s="3" t="s">
        <v>16</v>
      </c>
      <c r="D63" s="38">
        <f t="shared" ref="D63:X63" si="18">D27*100/D$26</f>
        <v>48.758614301617449</v>
      </c>
      <c r="E63" s="38">
        <f t="shared" si="18"/>
        <v>48.820037011226198</v>
      </c>
      <c r="F63" s="38">
        <f t="shared" si="18"/>
        <v>48.821597543409673</v>
      </c>
      <c r="G63" s="38">
        <f t="shared" si="18"/>
        <v>48.632694241728018</v>
      </c>
      <c r="H63" s="38">
        <f t="shared" si="18"/>
        <v>48.770416893157019</v>
      </c>
      <c r="I63" s="38">
        <f t="shared" si="18"/>
        <v>48.975649726191719</v>
      </c>
      <c r="J63" s="38">
        <f t="shared" si="18"/>
        <v>49.062060205565338</v>
      </c>
      <c r="K63" s="38">
        <f t="shared" si="18"/>
        <v>49.186958783998918</v>
      </c>
      <c r="L63" s="38">
        <f t="shared" si="18"/>
        <v>49.22469284327903</v>
      </c>
      <c r="M63" s="38">
        <f t="shared" si="18"/>
        <v>49.247145944660261</v>
      </c>
      <c r="N63" s="38">
        <f t="shared" si="18"/>
        <v>49.199188130769556</v>
      </c>
      <c r="O63" s="38">
        <f t="shared" si="18"/>
        <v>49.39385110837717</v>
      </c>
      <c r="P63" s="38">
        <f t="shared" si="18"/>
        <v>49.11163834306312</v>
      </c>
      <c r="Q63" s="51">
        <f t="shared" si="18"/>
        <v>48.52073371033277</v>
      </c>
      <c r="R63" s="35">
        <f t="shared" si="18"/>
        <v>48.507640802193684</v>
      </c>
      <c r="S63" s="36">
        <f t="shared" si="18"/>
        <v>48.387118706910435</v>
      </c>
      <c r="T63" s="36">
        <f t="shared" si="18"/>
        <v>48.3149145777397</v>
      </c>
      <c r="U63" s="36">
        <f t="shared" si="18"/>
        <v>48.198368101853667</v>
      </c>
      <c r="V63" s="36">
        <f t="shared" si="18"/>
        <v>48.120024039151154</v>
      </c>
      <c r="W63" s="36">
        <f t="shared" si="18"/>
        <v>48.101709601446345</v>
      </c>
      <c r="X63" s="37">
        <f t="shared" si="18"/>
        <v>48.15895402487056</v>
      </c>
      <c r="Y63" s="67"/>
      <c r="AA63" s="126" t="s">
        <v>17</v>
      </c>
      <c r="AB63" s="14">
        <f>$V$44</f>
        <v>51.673697455418946</v>
      </c>
      <c r="AC63" s="15">
        <f>$V$48</f>
        <v>51.425699309471675</v>
      </c>
      <c r="AD63" s="15">
        <f>$V$52</f>
        <v>51.57899868047442</v>
      </c>
      <c r="AE63" s="15">
        <f>$V$56</f>
        <v>51.12816347479518</v>
      </c>
      <c r="AF63" s="15">
        <f>$V$60</f>
        <v>52.389025811055483</v>
      </c>
      <c r="AG63" s="15">
        <f>$V$64</f>
        <v>51.879975960848867</v>
      </c>
      <c r="AH63" s="15">
        <f>$V$68</f>
        <v>52.298347953535021</v>
      </c>
      <c r="AI63" s="16">
        <f>$V$72</f>
        <v>51.788778070429544</v>
      </c>
    </row>
    <row r="64" spans="3:35" ht="13.5" thickBot="1" x14ac:dyDescent="0.25">
      <c r="C64" s="3" t="s">
        <v>17</v>
      </c>
      <c r="D64" s="38">
        <f t="shared" ref="D64:X64" si="19">D28*100/D$26</f>
        <v>51.241385698382544</v>
      </c>
      <c r="E64" s="38">
        <f t="shared" si="19"/>
        <v>51.179962988773802</v>
      </c>
      <c r="F64" s="38">
        <f t="shared" si="19"/>
        <v>51.178402456590327</v>
      </c>
      <c r="G64" s="38">
        <f t="shared" si="19"/>
        <v>51.367305758271996</v>
      </c>
      <c r="H64" s="38">
        <f t="shared" si="19"/>
        <v>51.229583106842966</v>
      </c>
      <c r="I64" s="38">
        <f t="shared" si="19"/>
        <v>51.024350273808281</v>
      </c>
      <c r="J64" s="38">
        <f t="shared" si="19"/>
        <v>50.937939794434662</v>
      </c>
      <c r="K64" s="38">
        <f t="shared" si="19"/>
        <v>50.813041216001068</v>
      </c>
      <c r="L64" s="38">
        <f t="shared" si="19"/>
        <v>50.775307156720963</v>
      </c>
      <c r="M64" s="38">
        <f t="shared" si="19"/>
        <v>50.752854055339732</v>
      </c>
      <c r="N64" s="38">
        <f t="shared" si="19"/>
        <v>50.800811869230436</v>
      </c>
      <c r="O64" s="38">
        <f t="shared" si="19"/>
        <v>50.60614889162283</v>
      </c>
      <c r="P64" s="38">
        <f t="shared" si="19"/>
        <v>50.88836165693688</v>
      </c>
      <c r="Q64" s="51">
        <f t="shared" si="19"/>
        <v>51.479266289667223</v>
      </c>
      <c r="R64" s="35">
        <f t="shared" si="19"/>
        <v>51.492359197806316</v>
      </c>
      <c r="S64" s="36">
        <f t="shared" si="19"/>
        <v>51.612881293089558</v>
      </c>
      <c r="T64" s="36">
        <f t="shared" si="19"/>
        <v>51.685085422260286</v>
      </c>
      <c r="U64" s="36">
        <f t="shared" si="19"/>
        <v>51.801631898146333</v>
      </c>
      <c r="V64" s="36">
        <f t="shared" si="19"/>
        <v>51.879975960848867</v>
      </c>
      <c r="W64" s="36">
        <f t="shared" si="19"/>
        <v>51.898290398553641</v>
      </c>
      <c r="X64" s="37">
        <f t="shared" si="19"/>
        <v>51.841045975129447</v>
      </c>
      <c r="Y64" s="67"/>
      <c r="AA64" s="124">
        <v>2045</v>
      </c>
      <c r="AB64" s="73"/>
      <c r="AC64" s="73"/>
      <c r="AD64" s="73"/>
      <c r="AE64" s="73"/>
      <c r="AF64" s="73"/>
      <c r="AG64" s="73"/>
      <c r="AH64" s="73"/>
      <c r="AI64" s="79"/>
    </row>
    <row r="65" spans="3:36" ht="14.25" thickBot="1" x14ac:dyDescent="0.3">
      <c r="C65" s="31" t="s">
        <v>14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44"/>
      <c r="R65" s="45"/>
      <c r="S65" s="32"/>
      <c r="T65" s="32"/>
      <c r="U65" s="32"/>
      <c r="V65" s="32"/>
      <c r="W65" s="32"/>
      <c r="X65" s="33"/>
      <c r="Y65" s="67"/>
      <c r="AA65" s="177">
        <v>2045</v>
      </c>
      <c r="AB65" s="154" t="s">
        <v>8</v>
      </c>
      <c r="AC65" s="154" t="s">
        <v>9</v>
      </c>
      <c r="AD65" s="154" t="s">
        <v>10</v>
      </c>
      <c r="AE65" s="154" t="s">
        <v>11</v>
      </c>
      <c r="AF65" s="154" t="s">
        <v>12</v>
      </c>
      <c r="AG65" s="154" t="s">
        <v>13</v>
      </c>
      <c r="AH65" s="154" t="s">
        <v>14</v>
      </c>
      <c r="AI65" s="155" t="s">
        <v>15</v>
      </c>
    </row>
    <row r="66" spans="3:36" x14ac:dyDescent="0.2">
      <c r="C66" s="3" t="s">
        <v>204</v>
      </c>
      <c r="D66" s="46">
        <f t="shared" ref="D66:X66" si="20">SUM(D67:D68)</f>
        <v>100</v>
      </c>
      <c r="E66" s="46">
        <f t="shared" si="20"/>
        <v>100</v>
      </c>
      <c r="F66" s="46">
        <f t="shared" si="20"/>
        <v>100</v>
      </c>
      <c r="G66" s="46">
        <f t="shared" si="20"/>
        <v>100.00000000000001</v>
      </c>
      <c r="H66" s="46">
        <f t="shared" si="20"/>
        <v>99.999999999999986</v>
      </c>
      <c r="I66" s="46">
        <f t="shared" si="20"/>
        <v>100</v>
      </c>
      <c r="J66" s="46">
        <f t="shared" si="20"/>
        <v>100</v>
      </c>
      <c r="K66" s="46">
        <f t="shared" si="20"/>
        <v>99.999999999999986</v>
      </c>
      <c r="L66" s="46">
        <f t="shared" si="20"/>
        <v>100</v>
      </c>
      <c r="M66" s="46">
        <f t="shared" si="20"/>
        <v>100</v>
      </c>
      <c r="N66" s="46">
        <f t="shared" si="20"/>
        <v>100</v>
      </c>
      <c r="O66" s="46">
        <f t="shared" si="20"/>
        <v>100</v>
      </c>
      <c r="P66" s="46">
        <f t="shared" si="20"/>
        <v>100</v>
      </c>
      <c r="Q66" s="47">
        <f t="shared" si="20"/>
        <v>100</v>
      </c>
      <c r="R66" s="48">
        <f t="shared" si="20"/>
        <v>100.00000000000001</v>
      </c>
      <c r="S66" s="49">
        <f t="shared" si="20"/>
        <v>99.999999999999986</v>
      </c>
      <c r="T66" s="49">
        <f t="shared" si="20"/>
        <v>100</v>
      </c>
      <c r="U66" s="49">
        <f t="shared" si="20"/>
        <v>100</v>
      </c>
      <c r="V66" s="49">
        <f t="shared" si="20"/>
        <v>100</v>
      </c>
      <c r="W66" s="49">
        <f t="shared" si="20"/>
        <v>99.999999999999986</v>
      </c>
      <c r="X66" s="50">
        <f t="shared" si="20"/>
        <v>99.999999999999986</v>
      </c>
      <c r="Y66" s="67"/>
      <c r="AA66" s="152" t="s">
        <v>205</v>
      </c>
      <c r="AB66" s="172">
        <f>$W$42</f>
        <v>100.00000000000003</v>
      </c>
      <c r="AC66" s="173">
        <f>$W$46</f>
        <v>100</v>
      </c>
      <c r="AD66" s="173">
        <f>$W$50</f>
        <v>100</v>
      </c>
      <c r="AE66" s="173">
        <f>$W$54</f>
        <v>100</v>
      </c>
      <c r="AF66" s="173">
        <f>$W$58</f>
        <v>100</v>
      </c>
      <c r="AG66" s="173">
        <f>$W$62</f>
        <v>99.999999999999986</v>
      </c>
      <c r="AH66" s="173">
        <f>$W$66</f>
        <v>99.999999999999986</v>
      </c>
      <c r="AI66" s="174">
        <f>$W$70</f>
        <v>100.00000000000001</v>
      </c>
    </row>
    <row r="67" spans="3:36" x14ac:dyDescent="0.2">
      <c r="C67" s="3" t="s">
        <v>16</v>
      </c>
      <c r="D67" s="38">
        <f t="shared" ref="D67:X67" si="21">D31*100/D$30</f>
        <v>48.758614301617449</v>
      </c>
      <c r="E67" s="38">
        <f t="shared" si="21"/>
        <v>48.820037011226198</v>
      </c>
      <c r="F67" s="38">
        <f t="shared" si="21"/>
        <v>48.821597543409673</v>
      </c>
      <c r="G67" s="38">
        <f t="shared" si="21"/>
        <v>48.632694241728018</v>
      </c>
      <c r="H67" s="38">
        <f t="shared" si="21"/>
        <v>48.770416893157019</v>
      </c>
      <c r="I67" s="38">
        <f t="shared" si="21"/>
        <v>48.975649726191719</v>
      </c>
      <c r="J67" s="38">
        <f t="shared" si="21"/>
        <v>49.062060205565338</v>
      </c>
      <c r="K67" s="38">
        <f t="shared" si="21"/>
        <v>49.186958783998918</v>
      </c>
      <c r="L67" s="38">
        <f t="shared" si="21"/>
        <v>49.22469284327903</v>
      </c>
      <c r="M67" s="38">
        <f t="shared" si="21"/>
        <v>49.247145944660261</v>
      </c>
      <c r="N67" s="38">
        <f t="shared" si="21"/>
        <v>49.199188130769556</v>
      </c>
      <c r="O67" s="38">
        <f t="shared" si="21"/>
        <v>49.39385110837717</v>
      </c>
      <c r="P67" s="38">
        <f t="shared" si="21"/>
        <v>49.11163834306312</v>
      </c>
      <c r="Q67" s="51">
        <f t="shared" si="21"/>
        <v>48.52073371033277</v>
      </c>
      <c r="R67" s="35">
        <f t="shared" si="21"/>
        <v>48.378557781580156</v>
      </c>
      <c r="S67" s="36">
        <f t="shared" si="21"/>
        <v>48.174247347781574</v>
      </c>
      <c r="T67" s="36">
        <f t="shared" si="21"/>
        <v>48.007701238766685</v>
      </c>
      <c r="U67" s="36">
        <f t="shared" si="21"/>
        <v>47.835584031753427</v>
      </c>
      <c r="V67" s="36">
        <f t="shared" si="21"/>
        <v>47.701652046464979</v>
      </c>
      <c r="W67" s="36">
        <f t="shared" si="21"/>
        <v>47.607368686607799</v>
      </c>
      <c r="X67" s="37">
        <f t="shared" si="21"/>
        <v>47.575709942872571</v>
      </c>
      <c r="Y67" s="67"/>
      <c r="AA67" s="125" t="s">
        <v>16</v>
      </c>
      <c r="AB67" s="11">
        <f>$W$43</f>
        <v>48.310454130170378</v>
      </c>
      <c r="AC67" s="12">
        <f>$W$47</f>
        <v>48.633213918867945</v>
      </c>
      <c r="AD67" s="12">
        <f>$W$51</f>
        <v>48.461509143095896</v>
      </c>
      <c r="AE67" s="12">
        <f>$W$55</f>
        <v>48.997057103691496</v>
      </c>
      <c r="AF67" s="12">
        <f>$W$59</f>
        <v>47.47740280186121</v>
      </c>
      <c r="AG67" s="12">
        <f>$W$63</f>
        <v>48.101709601446345</v>
      </c>
      <c r="AH67" s="12">
        <f>$W$67</f>
        <v>47.607368686607799</v>
      </c>
      <c r="AI67" s="13">
        <f>$W$71</f>
        <v>48.229772353335832</v>
      </c>
    </row>
    <row r="68" spans="3:36" ht="13.5" thickBot="1" x14ac:dyDescent="0.25">
      <c r="C68" s="3" t="s">
        <v>17</v>
      </c>
      <c r="D68" s="38">
        <f t="shared" ref="D68:X68" si="22">D32*100/D$30</f>
        <v>51.241385698382544</v>
      </c>
      <c r="E68" s="38">
        <f t="shared" si="22"/>
        <v>51.179962988773802</v>
      </c>
      <c r="F68" s="38">
        <f t="shared" si="22"/>
        <v>51.178402456590327</v>
      </c>
      <c r="G68" s="38">
        <f t="shared" si="22"/>
        <v>51.367305758271996</v>
      </c>
      <c r="H68" s="38">
        <f t="shared" si="22"/>
        <v>51.229583106842966</v>
      </c>
      <c r="I68" s="38">
        <f t="shared" si="22"/>
        <v>51.024350273808281</v>
      </c>
      <c r="J68" s="38">
        <f t="shared" si="22"/>
        <v>50.937939794434662</v>
      </c>
      <c r="K68" s="38">
        <f t="shared" si="22"/>
        <v>50.813041216001068</v>
      </c>
      <c r="L68" s="38">
        <f t="shared" si="22"/>
        <v>50.775307156720963</v>
      </c>
      <c r="M68" s="38">
        <f t="shared" si="22"/>
        <v>50.752854055339732</v>
      </c>
      <c r="N68" s="38">
        <f t="shared" si="22"/>
        <v>50.800811869230436</v>
      </c>
      <c r="O68" s="38">
        <f t="shared" si="22"/>
        <v>50.60614889162283</v>
      </c>
      <c r="P68" s="38">
        <f t="shared" si="22"/>
        <v>50.88836165693688</v>
      </c>
      <c r="Q68" s="51">
        <f t="shared" si="22"/>
        <v>51.479266289667223</v>
      </c>
      <c r="R68" s="35">
        <f t="shared" si="22"/>
        <v>51.621442218419858</v>
      </c>
      <c r="S68" s="36">
        <f t="shared" si="22"/>
        <v>51.825752652218412</v>
      </c>
      <c r="T68" s="36">
        <f t="shared" si="22"/>
        <v>51.992298761233307</v>
      </c>
      <c r="U68" s="36">
        <f t="shared" si="22"/>
        <v>52.164415968246566</v>
      </c>
      <c r="V68" s="36">
        <f t="shared" si="22"/>
        <v>52.298347953535021</v>
      </c>
      <c r="W68" s="36">
        <f t="shared" si="22"/>
        <v>52.392631313392187</v>
      </c>
      <c r="X68" s="37">
        <f t="shared" si="22"/>
        <v>52.424290057127415</v>
      </c>
      <c r="Y68" s="67"/>
      <c r="AA68" s="126" t="s">
        <v>17</v>
      </c>
      <c r="AB68" s="14">
        <f>$W$44</f>
        <v>51.689545869829644</v>
      </c>
      <c r="AC68" s="15">
        <f>$W$48</f>
        <v>51.366786081132062</v>
      </c>
      <c r="AD68" s="15">
        <f>$W$52</f>
        <v>51.538490856904104</v>
      </c>
      <c r="AE68" s="15">
        <f>$W$56</f>
        <v>51.002942896308504</v>
      </c>
      <c r="AF68" s="15">
        <f>$W$60</f>
        <v>52.52259719813879</v>
      </c>
      <c r="AG68" s="15">
        <f>$W$64</f>
        <v>51.898290398553641</v>
      </c>
      <c r="AH68" s="15">
        <f>$W$68</f>
        <v>52.392631313392187</v>
      </c>
      <c r="AI68" s="16">
        <f>$W$72</f>
        <v>51.770227646664182</v>
      </c>
    </row>
    <row r="69" spans="3:36" ht="14.25" thickBot="1" x14ac:dyDescent="0.3">
      <c r="C69" s="31" t="s">
        <v>15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44"/>
      <c r="R69" s="45"/>
      <c r="S69" s="32"/>
      <c r="T69" s="32"/>
      <c r="U69" s="32"/>
      <c r="V69" s="32"/>
      <c r="W69" s="32"/>
      <c r="X69" s="33"/>
      <c r="Y69" s="67"/>
      <c r="AA69" s="177">
        <v>2050</v>
      </c>
      <c r="AB69" s="154" t="s">
        <v>8</v>
      </c>
      <c r="AC69" s="154" t="s">
        <v>9</v>
      </c>
      <c r="AD69" s="154" t="s">
        <v>10</v>
      </c>
      <c r="AE69" s="154" t="s">
        <v>11</v>
      </c>
      <c r="AF69" s="154" t="s">
        <v>12</v>
      </c>
      <c r="AG69" s="154" t="s">
        <v>13</v>
      </c>
      <c r="AH69" s="154" t="s">
        <v>14</v>
      </c>
      <c r="AI69" s="155" t="s">
        <v>15</v>
      </c>
    </row>
    <row r="70" spans="3:36" x14ac:dyDescent="0.2">
      <c r="C70" s="3" t="s">
        <v>204</v>
      </c>
      <c r="D70" s="46">
        <f t="shared" ref="D70:X70" si="23">SUM(D71:D72)</f>
        <v>100</v>
      </c>
      <c r="E70" s="46">
        <f t="shared" si="23"/>
        <v>100</v>
      </c>
      <c r="F70" s="46">
        <f t="shared" si="23"/>
        <v>100</v>
      </c>
      <c r="G70" s="46">
        <f t="shared" si="23"/>
        <v>100.00000000000001</v>
      </c>
      <c r="H70" s="46">
        <f t="shared" si="23"/>
        <v>99.999999999999986</v>
      </c>
      <c r="I70" s="46">
        <f t="shared" si="23"/>
        <v>100</v>
      </c>
      <c r="J70" s="46">
        <f t="shared" si="23"/>
        <v>100</v>
      </c>
      <c r="K70" s="46">
        <f t="shared" si="23"/>
        <v>99.999999999999986</v>
      </c>
      <c r="L70" s="46">
        <f t="shared" si="23"/>
        <v>100</v>
      </c>
      <c r="M70" s="46">
        <f t="shared" si="23"/>
        <v>100</v>
      </c>
      <c r="N70" s="46">
        <f t="shared" si="23"/>
        <v>100</v>
      </c>
      <c r="O70" s="46">
        <f t="shared" si="23"/>
        <v>100</v>
      </c>
      <c r="P70" s="46">
        <f t="shared" si="23"/>
        <v>100</v>
      </c>
      <c r="Q70" s="47">
        <f t="shared" si="23"/>
        <v>100</v>
      </c>
      <c r="R70" s="48">
        <f t="shared" si="23"/>
        <v>100</v>
      </c>
      <c r="S70" s="49">
        <f t="shared" si="23"/>
        <v>100</v>
      </c>
      <c r="T70" s="49">
        <f t="shared" si="23"/>
        <v>100</v>
      </c>
      <c r="U70" s="49">
        <f t="shared" si="23"/>
        <v>100</v>
      </c>
      <c r="V70" s="49">
        <f t="shared" si="23"/>
        <v>100</v>
      </c>
      <c r="W70" s="49">
        <f t="shared" si="23"/>
        <v>100.00000000000001</v>
      </c>
      <c r="X70" s="50">
        <f t="shared" si="23"/>
        <v>100</v>
      </c>
      <c r="Y70" s="67"/>
      <c r="AA70" s="152" t="s">
        <v>205</v>
      </c>
      <c r="AB70" s="172">
        <f>$X$42</f>
        <v>100</v>
      </c>
      <c r="AC70" s="173">
        <f>$X$46</f>
        <v>100</v>
      </c>
      <c r="AD70" s="173">
        <f>$X$50</f>
        <v>100</v>
      </c>
      <c r="AE70" s="173">
        <f>$X$54</f>
        <v>100</v>
      </c>
      <c r="AF70" s="173">
        <f>$X$58</f>
        <v>100</v>
      </c>
      <c r="AG70" s="173">
        <f>$X$62</f>
        <v>100</v>
      </c>
      <c r="AH70" s="173">
        <f>$X$66</f>
        <v>99.999999999999986</v>
      </c>
      <c r="AI70" s="174">
        <f>$X$70</f>
        <v>100</v>
      </c>
    </row>
    <row r="71" spans="3:36" x14ac:dyDescent="0.2">
      <c r="C71" s="3" t="s">
        <v>16</v>
      </c>
      <c r="D71" s="38">
        <f>D35*100/D$34</f>
        <v>48.758614301617449</v>
      </c>
      <c r="E71" s="38">
        <f t="shared" ref="E71:X71" si="24">E35*100/E$34</f>
        <v>48.820037011226198</v>
      </c>
      <c r="F71" s="38">
        <f t="shared" si="24"/>
        <v>48.821597543409673</v>
      </c>
      <c r="G71" s="38">
        <f t="shared" si="24"/>
        <v>48.632694241728018</v>
      </c>
      <c r="H71" s="38">
        <f t="shared" si="24"/>
        <v>48.770416893157019</v>
      </c>
      <c r="I71" s="38">
        <f t="shared" si="24"/>
        <v>48.975649726191719</v>
      </c>
      <c r="J71" s="38">
        <f t="shared" si="24"/>
        <v>49.062060205565338</v>
      </c>
      <c r="K71" s="38">
        <f t="shared" si="24"/>
        <v>49.186958783998918</v>
      </c>
      <c r="L71" s="38">
        <f t="shared" si="24"/>
        <v>49.22469284327903</v>
      </c>
      <c r="M71" s="38">
        <f t="shared" si="24"/>
        <v>49.247145944660261</v>
      </c>
      <c r="N71" s="38">
        <f t="shared" si="24"/>
        <v>49.199188130769556</v>
      </c>
      <c r="O71" s="38">
        <f t="shared" si="24"/>
        <v>49.39385110837717</v>
      </c>
      <c r="P71" s="38">
        <f t="shared" si="24"/>
        <v>49.11163834306312</v>
      </c>
      <c r="Q71" s="51">
        <f t="shared" si="24"/>
        <v>48.52073371033277</v>
      </c>
      <c r="R71" s="35">
        <f t="shared" si="24"/>
        <v>48.512444451791197</v>
      </c>
      <c r="S71" s="36">
        <f t="shared" si="24"/>
        <v>48.397069612887726</v>
      </c>
      <c r="T71" s="36">
        <f t="shared" si="24"/>
        <v>48.326493407322076</v>
      </c>
      <c r="U71" s="36">
        <f t="shared" si="24"/>
        <v>48.248418432283032</v>
      </c>
      <c r="V71" s="36">
        <f t="shared" si="24"/>
        <v>48.211221929570449</v>
      </c>
      <c r="W71" s="36">
        <f t="shared" si="24"/>
        <v>48.229772353335832</v>
      </c>
      <c r="X71" s="37">
        <f t="shared" si="24"/>
        <v>48.313427571088866</v>
      </c>
      <c r="Y71" s="67"/>
      <c r="AA71" s="125" t="s">
        <v>16</v>
      </c>
      <c r="AB71" s="11">
        <f>$X$43</f>
        <v>48.32771527148558</v>
      </c>
      <c r="AC71" s="12">
        <f>$X$47</f>
        <v>48.74576619352559</v>
      </c>
      <c r="AD71" s="12">
        <f>$X$51</f>
        <v>48.541502246326608</v>
      </c>
      <c r="AE71" s="12">
        <f>$X$55</f>
        <v>49.161252137179389</v>
      </c>
      <c r="AF71" s="12">
        <f>$X$59</f>
        <v>47.41575717033728</v>
      </c>
      <c r="AG71" s="12">
        <f>$X$63</f>
        <v>48.15895402487056</v>
      </c>
      <c r="AH71" s="12">
        <f>$X$67</f>
        <v>47.575709942872571</v>
      </c>
      <c r="AI71" s="13">
        <f>$X$71</f>
        <v>48.313427571088866</v>
      </c>
    </row>
    <row r="72" spans="3:36" ht="13.5" thickBot="1" x14ac:dyDescent="0.25">
      <c r="C72" s="7" t="s">
        <v>17</v>
      </c>
      <c r="D72" s="52">
        <f>D36*100/D$34</f>
        <v>51.241385698382544</v>
      </c>
      <c r="E72" s="52">
        <f t="shared" ref="E72:X72" si="25">E36*100/E$34</f>
        <v>51.179962988773802</v>
      </c>
      <c r="F72" s="52">
        <f t="shared" si="25"/>
        <v>51.178402456590327</v>
      </c>
      <c r="G72" s="52">
        <f t="shared" si="25"/>
        <v>51.367305758271996</v>
      </c>
      <c r="H72" s="52">
        <f t="shared" si="25"/>
        <v>51.229583106842966</v>
      </c>
      <c r="I72" s="52">
        <f t="shared" si="25"/>
        <v>51.024350273808281</v>
      </c>
      <c r="J72" s="52">
        <f t="shared" si="25"/>
        <v>50.937939794434662</v>
      </c>
      <c r="K72" s="52">
        <f t="shared" si="25"/>
        <v>50.813041216001068</v>
      </c>
      <c r="L72" s="52">
        <f t="shared" si="25"/>
        <v>50.775307156720963</v>
      </c>
      <c r="M72" s="52">
        <f t="shared" si="25"/>
        <v>50.752854055339732</v>
      </c>
      <c r="N72" s="52">
        <f t="shared" si="25"/>
        <v>50.800811869230436</v>
      </c>
      <c r="O72" s="52">
        <f t="shared" si="25"/>
        <v>50.60614889162283</v>
      </c>
      <c r="P72" s="52">
        <f t="shared" si="25"/>
        <v>50.88836165693688</v>
      </c>
      <c r="Q72" s="53">
        <f t="shared" si="25"/>
        <v>51.479266289667223</v>
      </c>
      <c r="R72" s="61">
        <f t="shared" si="25"/>
        <v>51.48755554820881</v>
      </c>
      <c r="S72" s="62">
        <f t="shared" si="25"/>
        <v>51.602930387112266</v>
      </c>
      <c r="T72" s="62">
        <f t="shared" si="25"/>
        <v>51.673506592677931</v>
      </c>
      <c r="U72" s="62">
        <f t="shared" si="25"/>
        <v>51.751581567716968</v>
      </c>
      <c r="V72" s="62">
        <f t="shared" si="25"/>
        <v>51.788778070429544</v>
      </c>
      <c r="W72" s="62">
        <f t="shared" si="25"/>
        <v>51.770227646664182</v>
      </c>
      <c r="X72" s="63">
        <f t="shared" si="25"/>
        <v>51.686572428911141</v>
      </c>
      <c r="Y72" s="67"/>
      <c r="AA72" s="126" t="s">
        <v>17</v>
      </c>
      <c r="AB72" s="14">
        <f>$X$44</f>
        <v>51.672284728514413</v>
      </c>
      <c r="AC72" s="15">
        <f>$X$48</f>
        <v>51.254233806474417</v>
      </c>
      <c r="AD72" s="15">
        <f>$X$52</f>
        <v>51.458497753673399</v>
      </c>
      <c r="AE72" s="15">
        <f>$X$56</f>
        <v>50.838747862820604</v>
      </c>
      <c r="AF72" s="15">
        <f>$X$60</f>
        <v>52.584242829662728</v>
      </c>
      <c r="AG72" s="15">
        <f>$X$64</f>
        <v>51.841045975129447</v>
      </c>
      <c r="AH72" s="15">
        <f>$X$68</f>
        <v>52.424290057127415</v>
      </c>
      <c r="AI72" s="16">
        <f>$X$72</f>
        <v>51.686572428911141</v>
      </c>
    </row>
    <row r="73" spans="3:36" x14ac:dyDescent="0.2">
      <c r="Y73" s="67"/>
      <c r="AA73" s="89"/>
      <c r="AB73" s="195"/>
      <c r="AC73" s="195"/>
      <c r="AD73" s="195"/>
      <c r="AE73" s="195"/>
      <c r="AF73" s="195"/>
      <c r="AG73" s="195"/>
      <c r="AH73" s="195"/>
      <c r="AI73" s="195"/>
    </row>
    <row r="74" spans="3:36" x14ac:dyDescent="0.2">
      <c r="Y74" s="67"/>
      <c r="AA74" s="76"/>
      <c r="AB74" s="20"/>
      <c r="AC74" s="20"/>
      <c r="AD74" s="20"/>
      <c r="AE74" s="20"/>
      <c r="AF74" s="20"/>
      <c r="AG74" s="20"/>
      <c r="AH74" s="20"/>
      <c r="AI74" s="20"/>
    </row>
    <row r="75" spans="3:36" ht="13.5" thickBot="1" x14ac:dyDescent="0.25">
      <c r="C75" s="26" t="s">
        <v>224</v>
      </c>
      <c r="Y75" s="67"/>
      <c r="AA75" s="76" t="s">
        <v>220</v>
      </c>
      <c r="AB75" s="20"/>
      <c r="AC75" s="20"/>
      <c r="AD75" s="20"/>
      <c r="AE75" s="20"/>
      <c r="AF75" s="20"/>
      <c r="AG75" s="20"/>
      <c r="AH75" s="20"/>
      <c r="AI75" s="20"/>
    </row>
    <row r="76" spans="3:36" ht="14.25" thickBot="1" x14ac:dyDescent="0.3">
      <c r="C76" s="27"/>
      <c r="D76" s="28">
        <v>1951</v>
      </c>
      <c r="E76" s="28">
        <v>1955</v>
      </c>
      <c r="F76" s="28">
        <v>1960</v>
      </c>
      <c r="G76" s="28">
        <v>1965</v>
      </c>
      <c r="H76" s="28">
        <v>1970</v>
      </c>
      <c r="I76" s="28">
        <v>1975</v>
      </c>
      <c r="J76" s="28">
        <v>1980</v>
      </c>
      <c r="K76" s="28">
        <v>1985</v>
      </c>
      <c r="L76" s="28">
        <v>1990</v>
      </c>
      <c r="M76" s="28">
        <v>1995</v>
      </c>
      <c r="N76" s="28">
        <v>2000</v>
      </c>
      <c r="O76" s="28">
        <v>2005</v>
      </c>
      <c r="P76" s="28">
        <v>2010</v>
      </c>
      <c r="Q76" s="39">
        <v>2015</v>
      </c>
      <c r="R76" s="40">
        <v>2020</v>
      </c>
      <c r="S76" s="29">
        <v>2025</v>
      </c>
      <c r="T76" s="29">
        <v>2030</v>
      </c>
      <c r="U76" s="29">
        <v>2035</v>
      </c>
      <c r="V76" s="29">
        <v>2040</v>
      </c>
      <c r="W76" s="29">
        <v>2045</v>
      </c>
      <c r="X76" s="30">
        <v>2050</v>
      </c>
      <c r="Y76" s="67"/>
      <c r="AA76" s="160">
        <v>2015</v>
      </c>
      <c r="AB76" s="221"/>
      <c r="AC76" s="222"/>
      <c r="AD76" s="222"/>
      <c r="AE76" s="222"/>
      <c r="AF76" s="222"/>
      <c r="AG76" s="222"/>
      <c r="AH76" s="222"/>
      <c r="AI76" s="223"/>
    </row>
    <row r="77" spans="3:36" ht="13.5" thickBot="1" x14ac:dyDescent="0.25">
      <c r="C77" s="31" t="s">
        <v>8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44"/>
      <c r="R77" s="45"/>
      <c r="S77" s="32"/>
      <c r="T77" s="32"/>
      <c r="U77" s="32"/>
      <c r="V77" s="32"/>
      <c r="W77" s="32"/>
      <c r="X77" s="33"/>
      <c r="Y77" s="67"/>
      <c r="AA77" s="125" t="s">
        <v>205</v>
      </c>
      <c r="AB77" s="243">
        <v>100</v>
      </c>
      <c r="AC77" s="244"/>
      <c r="AD77" s="244"/>
      <c r="AE77" s="244"/>
      <c r="AF77" s="244"/>
      <c r="AG77" s="244"/>
      <c r="AH77" s="244"/>
      <c r="AI77" s="245"/>
    </row>
    <row r="78" spans="3:36" ht="13.5" x14ac:dyDescent="0.25">
      <c r="C78" s="3" t="s">
        <v>204</v>
      </c>
      <c r="D78" s="46">
        <f t="shared" ref="D78:X78" si="26">D6*100/$Q6</f>
        <v>70.296448209977186</v>
      </c>
      <c r="E78" s="46">
        <f t="shared" si="26"/>
        <v>73.028852963772948</v>
      </c>
      <c r="F78" s="46">
        <f t="shared" si="26"/>
        <v>76.374850364035126</v>
      </c>
      <c r="G78" s="46">
        <f t="shared" si="26"/>
        <v>78.563039773925581</v>
      </c>
      <c r="H78" s="46">
        <f t="shared" si="26"/>
        <v>81.173571456595496</v>
      </c>
      <c r="I78" s="46">
        <f t="shared" si="26"/>
        <v>82.927593231103501</v>
      </c>
      <c r="J78" s="46">
        <f t="shared" si="26"/>
        <v>88.371487319324757</v>
      </c>
      <c r="K78" s="46">
        <f t="shared" si="26"/>
        <v>91.315532908492145</v>
      </c>
      <c r="L78" s="46">
        <f t="shared" si="26"/>
        <v>93.211228789637289</v>
      </c>
      <c r="M78" s="46">
        <f t="shared" si="26"/>
        <v>97.034035125010845</v>
      </c>
      <c r="N78" s="46">
        <f t="shared" si="26"/>
        <v>99.241196689856281</v>
      </c>
      <c r="O78" s="46">
        <f t="shared" si="26"/>
        <v>101.03051956627812</v>
      </c>
      <c r="P78" s="46">
        <f t="shared" si="26"/>
        <v>102.40624946468132</v>
      </c>
      <c r="Q78" s="47">
        <f t="shared" si="26"/>
        <v>100</v>
      </c>
      <c r="R78" s="202">
        <f t="shared" si="26"/>
        <v>98.170839953522218</v>
      </c>
      <c r="S78" s="203">
        <f t="shared" si="26"/>
        <v>95.59966209758575</v>
      </c>
      <c r="T78" s="203">
        <f t="shared" si="26"/>
        <v>92.580708182706175</v>
      </c>
      <c r="U78" s="203">
        <f t="shared" si="26"/>
        <v>89.306152769972002</v>
      </c>
      <c r="V78" s="203">
        <f t="shared" si="26"/>
        <v>85.769028835569316</v>
      </c>
      <c r="W78" s="203">
        <f t="shared" si="26"/>
        <v>81.857372334651203</v>
      </c>
      <c r="X78" s="204">
        <f t="shared" si="26"/>
        <v>77.490559804092285</v>
      </c>
      <c r="Y78" s="67"/>
      <c r="AA78" s="125" t="s">
        <v>16</v>
      </c>
      <c r="AB78" s="237">
        <v>100</v>
      </c>
      <c r="AC78" s="238"/>
      <c r="AD78" s="238"/>
      <c r="AE78" s="238"/>
      <c r="AF78" s="238"/>
      <c r="AG78" s="238"/>
      <c r="AH78" s="238"/>
      <c r="AI78" s="239"/>
    </row>
    <row r="79" spans="3:36" ht="13.5" thickBot="1" x14ac:dyDescent="0.25">
      <c r="C79" s="3" t="s">
        <v>16</v>
      </c>
      <c r="D79" s="38">
        <f t="shared" ref="D79:X79" si="27">D7*100/$Q7</f>
        <v>70.641087694722671</v>
      </c>
      <c r="E79" s="38">
        <f t="shared" si="27"/>
        <v>73.479336191891633</v>
      </c>
      <c r="F79" s="38">
        <f t="shared" si="27"/>
        <v>76.848429975761093</v>
      </c>
      <c r="G79" s="38">
        <f t="shared" si="27"/>
        <v>78.744322269232143</v>
      </c>
      <c r="H79" s="38">
        <f t="shared" si="27"/>
        <v>81.591283105464839</v>
      </c>
      <c r="I79" s="38">
        <f t="shared" si="27"/>
        <v>83.70509776231448</v>
      </c>
      <c r="J79" s="38">
        <f t="shared" si="27"/>
        <v>89.357412795939553</v>
      </c>
      <c r="K79" s="38">
        <f t="shared" si="27"/>
        <v>92.569361797437168</v>
      </c>
      <c r="L79" s="38">
        <f t="shared" si="27"/>
        <v>94.563576348751695</v>
      </c>
      <c r="M79" s="38">
        <f t="shared" si="27"/>
        <v>98.486748323491611</v>
      </c>
      <c r="N79" s="38">
        <f t="shared" si="27"/>
        <v>100.62886384645023</v>
      </c>
      <c r="O79" s="38">
        <f t="shared" si="27"/>
        <v>102.8485362700939</v>
      </c>
      <c r="P79" s="38">
        <f t="shared" si="27"/>
        <v>103.65339316185779</v>
      </c>
      <c r="Q79" s="51">
        <f t="shared" si="27"/>
        <v>100</v>
      </c>
      <c r="R79" s="35">
        <f t="shared" si="27"/>
        <v>98.119960426896156</v>
      </c>
      <c r="S79" s="36">
        <f t="shared" si="27"/>
        <v>95.485653321962417</v>
      </c>
      <c r="T79" s="36">
        <f t="shared" si="27"/>
        <v>92.392465243797872</v>
      </c>
      <c r="U79" s="36">
        <f t="shared" si="27"/>
        <v>89.028951177726128</v>
      </c>
      <c r="V79" s="36">
        <f t="shared" si="27"/>
        <v>85.425337160141453</v>
      </c>
      <c r="W79" s="36">
        <f t="shared" si="27"/>
        <v>81.502618138424737</v>
      </c>
      <c r="X79" s="37">
        <f t="shared" si="27"/>
        <v>77.182297629656205</v>
      </c>
      <c r="Y79" s="67"/>
      <c r="AA79" s="126" t="s">
        <v>17</v>
      </c>
      <c r="AB79" s="240">
        <v>100</v>
      </c>
      <c r="AC79" s="241"/>
      <c r="AD79" s="241"/>
      <c r="AE79" s="241"/>
      <c r="AF79" s="241"/>
      <c r="AG79" s="241"/>
      <c r="AH79" s="241"/>
      <c r="AI79" s="242"/>
    </row>
    <row r="80" spans="3:36" ht="14.25" thickBot="1" x14ac:dyDescent="0.3">
      <c r="C80" s="3" t="s">
        <v>17</v>
      </c>
      <c r="D80" s="38">
        <f t="shared" ref="D80:X80" si="28">D8*100/$Q8</f>
        <v>69.971615284594975</v>
      </c>
      <c r="E80" s="38">
        <f t="shared" si="28"/>
        <v>72.604259174313569</v>
      </c>
      <c r="F80" s="38">
        <f t="shared" si="28"/>
        <v>75.928487548724178</v>
      </c>
      <c r="G80" s="38">
        <f t="shared" si="28"/>
        <v>78.392175651045122</v>
      </c>
      <c r="H80" s="38">
        <f t="shared" si="28"/>
        <v>80.779865851537878</v>
      </c>
      <c r="I80" s="38">
        <f t="shared" si="28"/>
        <v>82.194772174463125</v>
      </c>
      <c r="J80" s="38">
        <f t="shared" si="28"/>
        <v>87.442223346526816</v>
      </c>
      <c r="K80" s="38">
        <f t="shared" si="28"/>
        <v>90.133762032106603</v>
      </c>
      <c r="L80" s="38">
        <f t="shared" si="28"/>
        <v>91.936601147697132</v>
      </c>
      <c r="M80" s="38">
        <f t="shared" si="28"/>
        <v>95.6648098943257</v>
      </c>
      <c r="N80" s="38">
        <f t="shared" si="28"/>
        <v>97.933279280839443</v>
      </c>
      <c r="O80" s="38">
        <f t="shared" si="28"/>
        <v>99.316984958569705</v>
      </c>
      <c r="P80" s="38">
        <f t="shared" si="28"/>
        <v>101.2307795796071</v>
      </c>
      <c r="Q80" s="51">
        <f t="shared" si="28"/>
        <v>99.999999999999986</v>
      </c>
      <c r="R80" s="35">
        <f t="shared" si="28"/>
        <v>98.218795414830467</v>
      </c>
      <c r="S80" s="36">
        <f t="shared" si="28"/>
        <v>95.707118746473</v>
      </c>
      <c r="T80" s="36">
        <f t="shared" si="28"/>
        <v>92.758132729905938</v>
      </c>
      <c r="U80" s="36">
        <f t="shared" si="28"/>
        <v>89.567423483617404</v>
      </c>
      <c r="V80" s="36">
        <f t="shared" si="28"/>
        <v>86.092968422587859</v>
      </c>
      <c r="W80" s="36">
        <f t="shared" si="28"/>
        <v>82.191738675283844</v>
      </c>
      <c r="X80" s="37">
        <f t="shared" si="28"/>
        <v>77.781106036717645</v>
      </c>
      <c r="Y80" s="67"/>
      <c r="AA80" s="160">
        <v>2020</v>
      </c>
      <c r="AB80" s="1" t="s">
        <v>8</v>
      </c>
      <c r="AC80" s="1" t="s">
        <v>9</v>
      </c>
      <c r="AD80" s="1" t="s">
        <v>10</v>
      </c>
      <c r="AE80" s="1" t="s">
        <v>11</v>
      </c>
      <c r="AF80" s="1" t="s">
        <v>12</v>
      </c>
      <c r="AG80" s="1" t="s">
        <v>13</v>
      </c>
      <c r="AH80" s="1" t="s">
        <v>14</v>
      </c>
      <c r="AI80" s="2" t="s">
        <v>15</v>
      </c>
      <c r="AJ80" s="20"/>
    </row>
    <row r="81" spans="3:36" ht="14.25" thickBot="1" x14ac:dyDescent="0.3">
      <c r="C81" s="31" t="s">
        <v>9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44"/>
      <c r="R81" s="45"/>
      <c r="S81" s="32"/>
      <c r="T81" s="32"/>
      <c r="U81" s="32"/>
      <c r="V81" s="32"/>
      <c r="W81" s="32"/>
      <c r="X81" s="33"/>
      <c r="Y81" s="67"/>
      <c r="AA81" s="125" t="s">
        <v>205</v>
      </c>
      <c r="AB81" s="205">
        <f>$R$78</f>
        <v>98.170839953522218</v>
      </c>
      <c r="AC81" s="206">
        <f>$R$82</f>
        <v>98.187877268936049</v>
      </c>
      <c r="AD81" s="206">
        <f>$R$86</f>
        <v>98.56151236212861</v>
      </c>
      <c r="AE81" s="206">
        <f>$R$94</f>
        <v>97.644241578171389</v>
      </c>
      <c r="AF81" s="206">
        <f>$R$94</f>
        <v>97.644241578171389</v>
      </c>
      <c r="AG81" s="206">
        <f>$R$98</f>
        <v>98.220802345135567</v>
      </c>
      <c r="AH81" s="206">
        <f>$R$102</f>
        <v>97.508527246107477</v>
      </c>
      <c r="AI81" s="207">
        <f>$R$106</f>
        <v>98.071223478741388</v>
      </c>
      <c r="AJ81" s="20"/>
    </row>
    <row r="82" spans="3:36" ht="13.5" x14ac:dyDescent="0.25">
      <c r="C82" s="3" t="s">
        <v>204</v>
      </c>
      <c r="D82" s="46">
        <f t="shared" ref="D82:X82" si="29">D10*100/$Q10</f>
        <v>70.296448209977186</v>
      </c>
      <c r="E82" s="46">
        <f t="shared" si="29"/>
        <v>73.028852963772948</v>
      </c>
      <c r="F82" s="46">
        <f t="shared" si="29"/>
        <v>76.374850364035126</v>
      </c>
      <c r="G82" s="46">
        <f t="shared" si="29"/>
        <v>78.563039773925581</v>
      </c>
      <c r="H82" s="46">
        <f t="shared" si="29"/>
        <v>81.173571456595496</v>
      </c>
      <c r="I82" s="46">
        <f t="shared" si="29"/>
        <v>82.927593231103501</v>
      </c>
      <c r="J82" s="46">
        <f t="shared" si="29"/>
        <v>88.371487319324757</v>
      </c>
      <c r="K82" s="46">
        <f t="shared" si="29"/>
        <v>91.315532908492145</v>
      </c>
      <c r="L82" s="46">
        <f t="shared" si="29"/>
        <v>93.211228789637289</v>
      </c>
      <c r="M82" s="46">
        <f t="shared" si="29"/>
        <v>97.034035125010845</v>
      </c>
      <c r="N82" s="46">
        <f t="shared" si="29"/>
        <v>99.241196689856281</v>
      </c>
      <c r="O82" s="46">
        <f t="shared" si="29"/>
        <v>101.03051956627812</v>
      </c>
      <c r="P82" s="46">
        <f t="shared" si="29"/>
        <v>102.40624946468132</v>
      </c>
      <c r="Q82" s="47">
        <f t="shared" si="29"/>
        <v>100</v>
      </c>
      <c r="R82" s="202">
        <f t="shared" si="29"/>
        <v>98.187877268936049</v>
      </c>
      <c r="S82" s="203">
        <f t="shared" si="29"/>
        <v>95.868894406824083</v>
      </c>
      <c r="T82" s="203">
        <f t="shared" si="29"/>
        <v>93.520568329643623</v>
      </c>
      <c r="U82" s="203">
        <f t="shared" si="29"/>
        <v>91.385298060944862</v>
      </c>
      <c r="V82" s="203">
        <f t="shared" si="29"/>
        <v>89.080259142245993</v>
      </c>
      <c r="W82" s="203">
        <f t="shared" si="29"/>
        <v>86.446457070419555</v>
      </c>
      <c r="X82" s="204">
        <f t="shared" si="29"/>
        <v>83.269103316960752</v>
      </c>
      <c r="Y82" s="67"/>
      <c r="AA82" s="125" t="s">
        <v>16</v>
      </c>
      <c r="AB82" s="133">
        <f>$R$79</f>
        <v>98.119960426896156</v>
      </c>
      <c r="AC82" s="145">
        <f>$R$83</f>
        <v>98.131972253951801</v>
      </c>
      <c r="AD82" s="145">
        <f>$R$87</f>
        <v>98.47245983349886</v>
      </c>
      <c r="AE82" s="145">
        <f>$R$95</f>
        <v>97.348097258447879</v>
      </c>
      <c r="AF82" s="145">
        <f>$R$95</f>
        <v>97.348097258447879</v>
      </c>
      <c r="AG82" s="145">
        <f>$R$99</f>
        <v>98.194298295338442</v>
      </c>
      <c r="AH82" s="145">
        <f>$R$103</f>
        <v>97.22280680533099</v>
      </c>
      <c r="AI82" s="146">
        <f>$R$107</f>
        <v>98.054469038634252</v>
      </c>
      <c r="AJ82" s="20"/>
    </row>
    <row r="83" spans="3:36" ht="13.5" thickBot="1" x14ac:dyDescent="0.25">
      <c r="C83" s="3" t="s">
        <v>16</v>
      </c>
      <c r="D83" s="38">
        <f t="shared" ref="D83:X83" si="30">D11*100/$Q11</f>
        <v>70.641087694722671</v>
      </c>
      <c r="E83" s="38">
        <f t="shared" si="30"/>
        <v>73.479336191891633</v>
      </c>
      <c r="F83" s="38">
        <f t="shared" si="30"/>
        <v>76.848429975761093</v>
      </c>
      <c r="G83" s="38">
        <f t="shared" si="30"/>
        <v>78.744322269232143</v>
      </c>
      <c r="H83" s="38">
        <f t="shared" si="30"/>
        <v>81.591283105464839</v>
      </c>
      <c r="I83" s="38">
        <f t="shared" si="30"/>
        <v>83.70509776231448</v>
      </c>
      <c r="J83" s="38">
        <f t="shared" si="30"/>
        <v>89.357412795939553</v>
      </c>
      <c r="K83" s="38">
        <f t="shared" si="30"/>
        <v>92.569361797437168</v>
      </c>
      <c r="L83" s="38">
        <f t="shared" si="30"/>
        <v>94.563576348751695</v>
      </c>
      <c r="M83" s="38">
        <f t="shared" si="30"/>
        <v>98.486748323491611</v>
      </c>
      <c r="N83" s="38">
        <f t="shared" si="30"/>
        <v>100.62886384645023</v>
      </c>
      <c r="O83" s="38">
        <f t="shared" si="30"/>
        <v>102.8485362700939</v>
      </c>
      <c r="P83" s="38">
        <f t="shared" si="30"/>
        <v>103.65339316185779</v>
      </c>
      <c r="Q83" s="51">
        <f t="shared" si="30"/>
        <v>100</v>
      </c>
      <c r="R83" s="35">
        <f t="shared" si="30"/>
        <v>98.131972253951801</v>
      </c>
      <c r="S83" s="36">
        <f t="shared" si="30"/>
        <v>95.745953347812616</v>
      </c>
      <c r="T83" s="36">
        <f t="shared" si="30"/>
        <v>93.494128675510666</v>
      </c>
      <c r="U83" s="36">
        <f t="shared" si="30"/>
        <v>91.419248254477253</v>
      </c>
      <c r="V83" s="36">
        <f t="shared" si="30"/>
        <v>89.178603913901227</v>
      </c>
      <c r="W83" s="36">
        <f t="shared" si="30"/>
        <v>86.646856255981277</v>
      </c>
      <c r="X83" s="37">
        <f t="shared" si="30"/>
        <v>83.655293954648172</v>
      </c>
      <c r="Y83" s="67"/>
      <c r="AA83" s="126" t="s">
        <v>17</v>
      </c>
      <c r="AB83" s="136">
        <f>$R$80</f>
        <v>98.218795414830467</v>
      </c>
      <c r="AC83" s="147">
        <f>$R$84</f>
        <v>98.240569401917483</v>
      </c>
      <c r="AD83" s="147">
        <f>$R$88</f>
        <v>98.645447008818493</v>
      </c>
      <c r="AE83" s="147">
        <f>$R$96</f>
        <v>97.923366373701242</v>
      </c>
      <c r="AF83" s="147">
        <f>$R$96</f>
        <v>97.923366373701242</v>
      </c>
      <c r="AG83" s="147">
        <f>$R$100</f>
        <v>98.245783197333751</v>
      </c>
      <c r="AH83" s="147">
        <f>$R$104</f>
        <v>97.77782722689021</v>
      </c>
      <c r="AI83" s="148">
        <f>$R$108</f>
        <v>98.087015034944415</v>
      </c>
      <c r="AJ83" s="20"/>
    </row>
    <row r="84" spans="3:36" ht="14.25" thickBot="1" x14ac:dyDescent="0.3">
      <c r="C84" s="3" t="s">
        <v>17</v>
      </c>
      <c r="D84" s="38">
        <f t="shared" ref="D84:X84" si="31">D12*100/$Q12</f>
        <v>69.971615284594975</v>
      </c>
      <c r="E84" s="38">
        <f t="shared" si="31"/>
        <v>72.604259174313569</v>
      </c>
      <c r="F84" s="38">
        <f t="shared" si="31"/>
        <v>75.928487548724178</v>
      </c>
      <c r="G84" s="38">
        <f t="shared" si="31"/>
        <v>78.392175651045122</v>
      </c>
      <c r="H84" s="38">
        <f t="shared" si="31"/>
        <v>80.779865851537878</v>
      </c>
      <c r="I84" s="38">
        <f t="shared" si="31"/>
        <v>82.194772174463125</v>
      </c>
      <c r="J84" s="38">
        <f t="shared" si="31"/>
        <v>87.442223346526816</v>
      </c>
      <c r="K84" s="38">
        <f t="shared" si="31"/>
        <v>90.133762032106603</v>
      </c>
      <c r="L84" s="38">
        <f t="shared" si="31"/>
        <v>91.936601147697132</v>
      </c>
      <c r="M84" s="38">
        <f t="shared" si="31"/>
        <v>95.6648098943257</v>
      </c>
      <c r="N84" s="38">
        <f t="shared" si="31"/>
        <v>97.933279280839443</v>
      </c>
      <c r="O84" s="38">
        <f t="shared" si="31"/>
        <v>99.316984958569705</v>
      </c>
      <c r="P84" s="38">
        <f t="shared" si="31"/>
        <v>101.2307795796071</v>
      </c>
      <c r="Q84" s="51">
        <f t="shared" si="31"/>
        <v>99.999999999999986</v>
      </c>
      <c r="R84" s="35">
        <f t="shared" si="31"/>
        <v>98.240569401917483</v>
      </c>
      <c r="S84" s="36">
        <f t="shared" si="31"/>
        <v>95.984769997451124</v>
      </c>
      <c r="T84" s="36">
        <f t="shared" si="31"/>
        <v>93.545488487020407</v>
      </c>
      <c r="U84" s="36">
        <f t="shared" si="31"/>
        <v>91.353298997661213</v>
      </c>
      <c r="V84" s="36">
        <f t="shared" si="31"/>
        <v>88.98756628119321</v>
      </c>
      <c r="W84" s="36">
        <f t="shared" si="31"/>
        <v>86.257574900582597</v>
      </c>
      <c r="X84" s="37">
        <f t="shared" si="31"/>
        <v>82.905107198849507</v>
      </c>
      <c r="Y84" s="67"/>
      <c r="AA84" s="160">
        <v>2025</v>
      </c>
      <c r="AB84" s="1" t="s">
        <v>8</v>
      </c>
      <c r="AC84" s="1" t="s">
        <v>9</v>
      </c>
      <c r="AD84" s="1" t="s">
        <v>10</v>
      </c>
      <c r="AE84" s="1" t="s">
        <v>11</v>
      </c>
      <c r="AF84" s="1" t="s">
        <v>12</v>
      </c>
      <c r="AG84" s="1" t="s">
        <v>13</v>
      </c>
      <c r="AH84" s="1" t="s">
        <v>14</v>
      </c>
      <c r="AI84" s="2" t="s">
        <v>15</v>
      </c>
      <c r="AJ84" s="20"/>
    </row>
    <row r="85" spans="3:36" ht="14.25" thickBot="1" x14ac:dyDescent="0.3">
      <c r="C85" s="31" t="s">
        <v>10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44"/>
      <c r="R85" s="45"/>
      <c r="S85" s="32"/>
      <c r="T85" s="32"/>
      <c r="U85" s="32"/>
      <c r="V85" s="32"/>
      <c r="W85" s="32"/>
      <c r="X85" s="33"/>
      <c r="Y85" s="67"/>
      <c r="AA85" s="125" t="s">
        <v>205</v>
      </c>
      <c r="AB85" s="208">
        <f>$S$78</f>
        <v>95.59966209758575</v>
      </c>
      <c r="AC85" s="209">
        <f>$S$82</f>
        <v>95.868894406824083</v>
      </c>
      <c r="AD85" s="209">
        <f>$S$86</f>
        <v>96.452013007534418</v>
      </c>
      <c r="AE85" s="209">
        <f>$S$94</f>
        <v>94.313055911778591</v>
      </c>
      <c r="AF85" s="209">
        <f>$S$94</f>
        <v>94.313055911778591</v>
      </c>
      <c r="AG85" s="209">
        <f>$S$98</f>
        <v>95.476117354203453</v>
      </c>
      <c r="AH85" s="209">
        <f>$S$102</f>
        <v>94.079074599236819</v>
      </c>
      <c r="AI85" s="210">
        <f>$S$106</f>
        <v>95.222977459772082</v>
      </c>
    </row>
    <row r="86" spans="3:36" ht="13.5" x14ac:dyDescent="0.25">
      <c r="C86" s="3" t="s">
        <v>204</v>
      </c>
      <c r="D86" s="46">
        <f t="shared" ref="D86:X86" si="32">D14*100/$Q14</f>
        <v>70.296448209977186</v>
      </c>
      <c r="E86" s="46">
        <f t="shared" si="32"/>
        <v>73.028852963772948</v>
      </c>
      <c r="F86" s="46">
        <f t="shared" si="32"/>
        <v>76.374850364035126</v>
      </c>
      <c r="G86" s="46">
        <f t="shared" si="32"/>
        <v>78.563039773925581</v>
      </c>
      <c r="H86" s="46">
        <f t="shared" si="32"/>
        <v>81.173571456595496</v>
      </c>
      <c r="I86" s="46">
        <f t="shared" si="32"/>
        <v>82.927593231103501</v>
      </c>
      <c r="J86" s="46">
        <f t="shared" si="32"/>
        <v>88.371487319324757</v>
      </c>
      <c r="K86" s="46">
        <f t="shared" si="32"/>
        <v>91.315532908492145</v>
      </c>
      <c r="L86" s="46">
        <f t="shared" si="32"/>
        <v>93.211228789637289</v>
      </c>
      <c r="M86" s="46">
        <f t="shared" si="32"/>
        <v>97.034035125010845</v>
      </c>
      <c r="N86" s="46">
        <f t="shared" si="32"/>
        <v>99.241196689856281</v>
      </c>
      <c r="O86" s="46">
        <f t="shared" si="32"/>
        <v>101.03051956627812</v>
      </c>
      <c r="P86" s="46">
        <f t="shared" si="32"/>
        <v>102.40624946468132</v>
      </c>
      <c r="Q86" s="47">
        <f t="shared" si="32"/>
        <v>100</v>
      </c>
      <c r="R86" s="202">
        <f t="shared" si="32"/>
        <v>98.56151236212861</v>
      </c>
      <c r="S86" s="203">
        <f t="shared" si="32"/>
        <v>96.452013007534418</v>
      </c>
      <c r="T86" s="203">
        <f t="shared" si="32"/>
        <v>94.729031177915928</v>
      </c>
      <c r="U86" s="203">
        <f t="shared" si="32"/>
        <v>93.277922325270552</v>
      </c>
      <c r="V86" s="203">
        <f t="shared" si="32"/>
        <v>91.749724614868228</v>
      </c>
      <c r="W86" s="203">
        <f t="shared" si="32"/>
        <v>89.97234713354743</v>
      </c>
      <c r="X86" s="204">
        <f t="shared" si="32"/>
        <v>87.735859763137839</v>
      </c>
      <c r="Y86" s="67"/>
      <c r="AA86" s="125" t="s">
        <v>16</v>
      </c>
      <c r="AB86" s="4">
        <f>$S$79</f>
        <v>95.485653321962417</v>
      </c>
      <c r="AC86" s="5">
        <f>$S$83</f>
        <v>95.745953347812616</v>
      </c>
      <c r="AD86" s="5">
        <f>$S$87</f>
        <v>96.173748599667448</v>
      </c>
      <c r="AE86" s="5">
        <f>$S$95</f>
        <v>93.620525897871048</v>
      </c>
      <c r="AF86" s="5">
        <f>$S$95</f>
        <v>93.620525897871048</v>
      </c>
      <c r="AG86" s="5">
        <f>$S$99</f>
        <v>95.213197963429337</v>
      </c>
      <c r="AH86" s="5">
        <f>$S$103</f>
        <v>93.407256309252247</v>
      </c>
      <c r="AI86" s="6">
        <f>$S$107</f>
        <v>94.980284024139138</v>
      </c>
    </row>
    <row r="87" spans="3:36" ht="13.5" thickBot="1" x14ac:dyDescent="0.25">
      <c r="C87" s="3" t="s">
        <v>16</v>
      </c>
      <c r="D87" s="38">
        <f t="shared" ref="D87:X87" si="33">D15*100/$Q15</f>
        <v>70.641087694722671</v>
      </c>
      <c r="E87" s="38">
        <f t="shared" si="33"/>
        <v>73.479336191891633</v>
      </c>
      <c r="F87" s="38">
        <f t="shared" si="33"/>
        <v>76.848429975761093</v>
      </c>
      <c r="G87" s="38">
        <f t="shared" si="33"/>
        <v>78.744322269232143</v>
      </c>
      <c r="H87" s="38">
        <f t="shared" si="33"/>
        <v>81.591283105464839</v>
      </c>
      <c r="I87" s="38">
        <f t="shared" si="33"/>
        <v>83.70509776231448</v>
      </c>
      <c r="J87" s="38">
        <f t="shared" si="33"/>
        <v>89.357412795939553</v>
      </c>
      <c r="K87" s="38">
        <f t="shared" si="33"/>
        <v>92.569361797437168</v>
      </c>
      <c r="L87" s="38">
        <f t="shared" si="33"/>
        <v>94.563576348751695</v>
      </c>
      <c r="M87" s="38">
        <f t="shared" si="33"/>
        <v>98.486748323491611</v>
      </c>
      <c r="N87" s="38">
        <f t="shared" si="33"/>
        <v>100.62886384645023</v>
      </c>
      <c r="O87" s="38">
        <f t="shared" si="33"/>
        <v>102.8485362700939</v>
      </c>
      <c r="P87" s="38">
        <f t="shared" si="33"/>
        <v>103.65339316185779</v>
      </c>
      <c r="Q87" s="51">
        <f t="shared" si="33"/>
        <v>100</v>
      </c>
      <c r="R87" s="35">
        <f t="shared" si="33"/>
        <v>98.47245983349886</v>
      </c>
      <c r="S87" s="36">
        <f t="shared" si="33"/>
        <v>96.173748599667448</v>
      </c>
      <c r="T87" s="36">
        <f t="shared" si="33"/>
        <v>94.52184634821981</v>
      </c>
      <c r="U87" s="36">
        <f t="shared" si="33"/>
        <v>93.07790647654565</v>
      </c>
      <c r="V87" s="36">
        <f t="shared" si="33"/>
        <v>91.561136794940182</v>
      </c>
      <c r="W87" s="36">
        <f t="shared" si="33"/>
        <v>89.8625265905589</v>
      </c>
      <c r="X87" s="37">
        <f t="shared" si="33"/>
        <v>87.773413716305953</v>
      </c>
      <c r="AA87" s="126" t="s">
        <v>17</v>
      </c>
      <c r="AB87" s="8">
        <f>$S$80</f>
        <v>95.707118746473</v>
      </c>
      <c r="AC87" s="9">
        <f>$S$84</f>
        <v>95.984769997451124</v>
      </c>
      <c r="AD87" s="9">
        <f>$S$88</f>
        <v>96.714285456391877</v>
      </c>
      <c r="AE87" s="9">
        <f>$S$96</f>
        <v>94.965785968227877</v>
      </c>
      <c r="AF87" s="9">
        <f>$S$96</f>
        <v>94.965785968227877</v>
      </c>
      <c r="AG87" s="9">
        <f>$S$100</f>
        <v>95.723926669807327</v>
      </c>
      <c r="AH87" s="9">
        <f>$S$104</f>
        <v>94.712283242239835</v>
      </c>
      <c r="AI87" s="10">
        <f>$S$108</f>
        <v>95.451723213399035</v>
      </c>
    </row>
    <row r="88" spans="3:36" ht="14.25" thickBot="1" x14ac:dyDescent="0.3">
      <c r="C88" s="3" t="s">
        <v>17</v>
      </c>
      <c r="D88" s="38">
        <f t="shared" ref="D88:X88" si="34">D16*100/$Q16</f>
        <v>69.971615284594975</v>
      </c>
      <c r="E88" s="38">
        <f t="shared" si="34"/>
        <v>72.604259174313569</v>
      </c>
      <c r="F88" s="38">
        <f t="shared" si="34"/>
        <v>75.928487548724178</v>
      </c>
      <c r="G88" s="38">
        <f t="shared" si="34"/>
        <v>78.392175651045122</v>
      </c>
      <c r="H88" s="38">
        <f t="shared" si="34"/>
        <v>80.779865851537878</v>
      </c>
      <c r="I88" s="38">
        <f t="shared" si="34"/>
        <v>82.194772174463125</v>
      </c>
      <c r="J88" s="38">
        <f t="shared" si="34"/>
        <v>87.442223346526816</v>
      </c>
      <c r="K88" s="38">
        <f t="shared" si="34"/>
        <v>90.133762032106603</v>
      </c>
      <c r="L88" s="38">
        <f t="shared" si="34"/>
        <v>91.936601147697132</v>
      </c>
      <c r="M88" s="38">
        <f t="shared" si="34"/>
        <v>95.6648098943257</v>
      </c>
      <c r="N88" s="38">
        <f t="shared" si="34"/>
        <v>97.933279280839443</v>
      </c>
      <c r="O88" s="38">
        <f t="shared" si="34"/>
        <v>99.316984958569705</v>
      </c>
      <c r="P88" s="38">
        <f t="shared" si="34"/>
        <v>101.2307795796071</v>
      </c>
      <c r="Q88" s="51">
        <f t="shared" si="34"/>
        <v>99.999999999999986</v>
      </c>
      <c r="R88" s="35">
        <f t="shared" si="34"/>
        <v>98.645447008818493</v>
      </c>
      <c r="S88" s="36">
        <f t="shared" si="34"/>
        <v>96.714285456391877</v>
      </c>
      <c r="T88" s="36">
        <f t="shared" si="34"/>
        <v>94.924309018395249</v>
      </c>
      <c r="U88" s="36">
        <f t="shared" si="34"/>
        <v>93.466443188781298</v>
      </c>
      <c r="V88" s="36">
        <f t="shared" si="34"/>
        <v>91.927474222647305</v>
      </c>
      <c r="W88" s="36">
        <f t="shared" si="34"/>
        <v>90.075856249087025</v>
      </c>
      <c r="X88" s="37">
        <f t="shared" si="34"/>
        <v>87.700464049624998</v>
      </c>
      <c r="AA88" s="177">
        <v>2030</v>
      </c>
      <c r="AB88" s="154" t="s">
        <v>8</v>
      </c>
      <c r="AC88" s="154" t="s">
        <v>9</v>
      </c>
      <c r="AD88" s="154" t="s">
        <v>10</v>
      </c>
      <c r="AE88" s="154" t="s">
        <v>11</v>
      </c>
      <c r="AF88" s="154" t="s">
        <v>12</v>
      </c>
      <c r="AG88" s="154" t="s">
        <v>13</v>
      </c>
      <c r="AH88" s="154" t="s">
        <v>14</v>
      </c>
      <c r="AI88" s="155" t="s">
        <v>15</v>
      </c>
    </row>
    <row r="89" spans="3:36" ht="14.25" thickBot="1" x14ac:dyDescent="0.3">
      <c r="C89" s="31" t="s">
        <v>11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44"/>
      <c r="R89" s="45"/>
      <c r="S89" s="32"/>
      <c r="T89" s="32"/>
      <c r="U89" s="32"/>
      <c r="V89" s="32"/>
      <c r="W89" s="32"/>
      <c r="X89" s="33"/>
      <c r="AA89" s="152" t="s">
        <v>205</v>
      </c>
      <c r="AB89" s="205">
        <f>$T$78</f>
        <v>92.580708182706175</v>
      </c>
      <c r="AC89" s="206">
        <f>$T$82</f>
        <v>93.520568329643623</v>
      </c>
      <c r="AD89" s="206">
        <f>$T$86</f>
        <v>94.729031177915928</v>
      </c>
      <c r="AE89" s="206">
        <f>$T$94</f>
        <v>91.121084863484427</v>
      </c>
      <c r="AF89" s="206">
        <f>$T$94</f>
        <v>91.121084863484427</v>
      </c>
      <c r="AG89" s="206">
        <f>$T$98</f>
        <v>92.952250489323944</v>
      </c>
      <c r="AH89" s="206">
        <f>$T$102</f>
        <v>90.66517268970054</v>
      </c>
      <c r="AI89" s="207">
        <f>$T$106</f>
        <v>92.460388650538746</v>
      </c>
    </row>
    <row r="90" spans="3:36" ht="13.5" x14ac:dyDescent="0.25">
      <c r="C90" s="3" t="s">
        <v>204</v>
      </c>
      <c r="D90" s="46">
        <f t="shared" ref="D90:X90" si="35">D18*100/$Q18</f>
        <v>70.296448209977186</v>
      </c>
      <c r="E90" s="46">
        <f t="shared" si="35"/>
        <v>73.028852963772948</v>
      </c>
      <c r="F90" s="46">
        <f t="shared" si="35"/>
        <v>76.374850364035126</v>
      </c>
      <c r="G90" s="46">
        <f t="shared" si="35"/>
        <v>78.563039773925581</v>
      </c>
      <c r="H90" s="46">
        <f t="shared" si="35"/>
        <v>81.173571456595496</v>
      </c>
      <c r="I90" s="46">
        <f t="shared" si="35"/>
        <v>82.927593231103501</v>
      </c>
      <c r="J90" s="46">
        <f t="shared" si="35"/>
        <v>88.371487319324757</v>
      </c>
      <c r="K90" s="46">
        <f t="shared" si="35"/>
        <v>91.315532908492145</v>
      </c>
      <c r="L90" s="46">
        <f t="shared" si="35"/>
        <v>93.211228789637289</v>
      </c>
      <c r="M90" s="46">
        <f t="shared" si="35"/>
        <v>97.034035125010845</v>
      </c>
      <c r="N90" s="46">
        <f t="shared" si="35"/>
        <v>99.241196689856281</v>
      </c>
      <c r="O90" s="46">
        <f t="shared" si="35"/>
        <v>101.03051956627812</v>
      </c>
      <c r="P90" s="46">
        <f t="shared" si="35"/>
        <v>102.40624946468132</v>
      </c>
      <c r="Q90" s="47">
        <f t="shared" si="35"/>
        <v>100</v>
      </c>
      <c r="R90" s="202">
        <f t="shared" si="35"/>
        <v>99.139133356446692</v>
      </c>
      <c r="S90" s="203">
        <f t="shared" si="35"/>
        <v>97.654755431204535</v>
      </c>
      <c r="T90" s="203">
        <f t="shared" si="35"/>
        <v>96.644688710835027</v>
      </c>
      <c r="U90" s="203">
        <f t="shared" si="35"/>
        <v>95.916115992268914</v>
      </c>
      <c r="V90" s="203">
        <f t="shared" si="35"/>
        <v>95.127139441767909</v>
      </c>
      <c r="W90" s="203">
        <f t="shared" si="35"/>
        <v>94.134809703967306</v>
      </c>
      <c r="X90" s="204">
        <f t="shared" si="35"/>
        <v>92.686270724866688</v>
      </c>
      <c r="Y90" s="67"/>
      <c r="AA90" s="125" t="s">
        <v>16</v>
      </c>
      <c r="AB90" s="4">
        <f>$T$79</f>
        <v>92.392465243797872</v>
      </c>
      <c r="AC90" s="5">
        <f>$T$83</f>
        <v>93.494128675510666</v>
      </c>
      <c r="AD90" s="5">
        <f>$T$87</f>
        <v>94.52184634821981</v>
      </c>
      <c r="AE90" s="5">
        <f>$T$95</f>
        <v>90.137672929600768</v>
      </c>
      <c r="AF90" s="5">
        <f>$T$95</f>
        <v>90.137672929600768</v>
      </c>
      <c r="AG90" s="5">
        <f>$T$99</f>
        <v>92.557958191880545</v>
      </c>
      <c r="AH90" s="5">
        <f>$T$103</f>
        <v>89.706527300954946</v>
      </c>
      <c r="AI90" s="6">
        <f>$T$107</f>
        <v>92.090247217493115</v>
      </c>
    </row>
    <row r="91" spans="3:36" ht="13.5" thickBot="1" x14ac:dyDescent="0.25">
      <c r="C91" s="3" t="s">
        <v>16</v>
      </c>
      <c r="D91" s="38">
        <f t="shared" ref="D91:X91" si="36">D19*100/$Q19</f>
        <v>70.641087694722671</v>
      </c>
      <c r="E91" s="38">
        <f t="shared" si="36"/>
        <v>73.479336191891633</v>
      </c>
      <c r="F91" s="38">
        <f t="shared" si="36"/>
        <v>76.848429975761093</v>
      </c>
      <c r="G91" s="38">
        <f t="shared" si="36"/>
        <v>78.744322269232143</v>
      </c>
      <c r="H91" s="38">
        <f t="shared" si="36"/>
        <v>81.591283105464839</v>
      </c>
      <c r="I91" s="38">
        <f t="shared" si="36"/>
        <v>83.70509776231448</v>
      </c>
      <c r="J91" s="38">
        <f t="shared" si="36"/>
        <v>89.357412795939553</v>
      </c>
      <c r="K91" s="38">
        <f t="shared" si="36"/>
        <v>92.569361797437168</v>
      </c>
      <c r="L91" s="38">
        <f t="shared" si="36"/>
        <v>94.563576348751695</v>
      </c>
      <c r="M91" s="38">
        <f t="shared" si="36"/>
        <v>98.486748323491611</v>
      </c>
      <c r="N91" s="38">
        <f t="shared" si="36"/>
        <v>100.62886384645023</v>
      </c>
      <c r="O91" s="38">
        <f t="shared" si="36"/>
        <v>102.8485362700939</v>
      </c>
      <c r="P91" s="38">
        <f t="shared" si="36"/>
        <v>103.65339316185779</v>
      </c>
      <c r="Q91" s="51">
        <f t="shared" si="36"/>
        <v>100</v>
      </c>
      <c r="R91" s="35">
        <f t="shared" si="36"/>
        <v>99.319902083868371</v>
      </c>
      <c r="S91" s="36">
        <f t="shared" si="36"/>
        <v>97.809445453212973</v>
      </c>
      <c r="T91" s="36">
        <f t="shared" si="36"/>
        <v>97.034827514476291</v>
      </c>
      <c r="U91" s="36">
        <f t="shared" si="36"/>
        <v>96.454517624368748</v>
      </c>
      <c r="V91" s="36">
        <f t="shared" si="36"/>
        <v>95.815492726533265</v>
      </c>
      <c r="W91" s="36">
        <f t="shared" si="36"/>
        <v>95.058922110408986</v>
      </c>
      <c r="X91" s="37">
        <f t="shared" si="36"/>
        <v>93.909814966167588</v>
      </c>
      <c r="Y91" s="67"/>
      <c r="AA91" s="126" t="s">
        <v>17</v>
      </c>
      <c r="AB91" s="8">
        <f>$T$80</f>
        <v>92.758132729905938</v>
      </c>
      <c r="AC91" s="9">
        <f>$T$84</f>
        <v>93.545488487020407</v>
      </c>
      <c r="AD91" s="9">
        <f>$T$88</f>
        <v>94.924309018395249</v>
      </c>
      <c r="AE91" s="9">
        <f>$T$96</f>
        <v>92.04797974778684</v>
      </c>
      <c r="AF91" s="9">
        <f>$T$96</f>
        <v>92.04797974778684</v>
      </c>
      <c r="AG91" s="9">
        <f>$T$100</f>
        <v>93.323882661791899</v>
      </c>
      <c r="AH91" s="9">
        <f>$T$104</f>
        <v>91.56872437142485</v>
      </c>
      <c r="AI91" s="10">
        <f>$T$108</f>
        <v>92.809257917767852</v>
      </c>
    </row>
    <row r="92" spans="3:36" ht="14.25" thickBot="1" x14ac:dyDescent="0.3">
      <c r="C92" s="3" t="s">
        <v>17</v>
      </c>
      <c r="D92" s="38">
        <f t="shared" ref="D92:X92" si="37">D20*100/$Q20</f>
        <v>69.971615284594975</v>
      </c>
      <c r="E92" s="38">
        <f t="shared" si="37"/>
        <v>72.604259174313569</v>
      </c>
      <c r="F92" s="38">
        <f t="shared" si="37"/>
        <v>75.928487548724178</v>
      </c>
      <c r="G92" s="38">
        <f t="shared" si="37"/>
        <v>78.392175651045122</v>
      </c>
      <c r="H92" s="38">
        <f t="shared" si="37"/>
        <v>80.779865851537878</v>
      </c>
      <c r="I92" s="38">
        <f t="shared" si="37"/>
        <v>82.194772174463125</v>
      </c>
      <c r="J92" s="38">
        <f t="shared" si="37"/>
        <v>87.442223346526816</v>
      </c>
      <c r="K92" s="38">
        <f t="shared" si="37"/>
        <v>90.133762032106603</v>
      </c>
      <c r="L92" s="38">
        <f t="shared" si="37"/>
        <v>91.936601147697132</v>
      </c>
      <c r="M92" s="38">
        <f t="shared" si="37"/>
        <v>95.6648098943257</v>
      </c>
      <c r="N92" s="38">
        <f t="shared" si="37"/>
        <v>97.933279280839443</v>
      </c>
      <c r="O92" s="38">
        <f t="shared" si="37"/>
        <v>99.316984958569705</v>
      </c>
      <c r="P92" s="38">
        <f t="shared" si="37"/>
        <v>101.2307795796071</v>
      </c>
      <c r="Q92" s="51">
        <f t="shared" si="37"/>
        <v>99.999999999999986</v>
      </c>
      <c r="R92" s="35">
        <f t="shared" si="37"/>
        <v>98.96875347501971</v>
      </c>
      <c r="S92" s="36">
        <f t="shared" si="37"/>
        <v>97.508955502291712</v>
      </c>
      <c r="T92" s="36">
        <f t="shared" si="37"/>
        <v>96.276971329335652</v>
      </c>
      <c r="U92" s="36">
        <f t="shared" si="37"/>
        <v>95.408656502202916</v>
      </c>
      <c r="V92" s="36">
        <f t="shared" si="37"/>
        <v>94.4783460762837</v>
      </c>
      <c r="W92" s="36">
        <f t="shared" si="37"/>
        <v>93.263806381210713</v>
      </c>
      <c r="X92" s="37">
        <f t="shared" si="37"/>
        <v>91.533044026162017</v>
      </c>
      <c r="Y92" s="67"/>
      <c r="AA92" s="177">
        <v>2035</v>
      </c>
      <c r="AB92" s="154" t="s">
        <v>8</v>
      </c>
      <c r="AC92" s="154" t="s">
        <v>9</v>
      </c>
      <c r="AD92" s="154" t="s">
        <v>10</v>
      </c>
      <c r="AE92" s="154" t="s">
        <v>11</v>
      </c>
      <c r="AF92" s="154" t="s">
        <v>12</v>
      </c>
      <c r="AG92" s="154" t="s">
        <v>13</v>
      </c>
      <c r="AH92" s="154" t="s">
        <v>14</v>
      </c>
      <c r="AI92" s="155" t="s">
        <v>15</v>
      </c>
    </row>
    <row r="93" spans="3:36" ht="14.25" thickBot="1" x14ac:dyDescent="0.3">
      <c r="C93" s="31" t="s">
        <v>12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44"/>
      <c r="R93" s="45"/>
      <c r="S93" s="32"/>
      <c r="T93" s="32"/>
      <c r="U93" s="32"/>
      <c r="V93" s="32"/>
      <c r="W93" s="32"/>
      <c r="X93" s="33"/>
      <c r="Y93" s="67"/>
      <c r="AA93" s="152" t="s">
        <v>205</v>
      </c>
      <c r="AB93" s="205">
        <f>$U$78</f>
        <v>89.306152769972002</v>
      </c>
      <c r="AC93" s="206">
        <f>$U$82</f>
        <v>91.385298060944862</v>
      </c>
      <c r="AD93" s="206">
        <f>$U$86</f>
        <v>93.277922325270552</v>
      </c>
      <c r="AE93" s="206">
        <f>$U$94</f>
        <v>87.626764672222762</v>
      </c>
      <c r="AF93" s="206">
        <f>$U$94</f>
        <v>87.626764672222762</v>
      </c>
      <c r="AG93" s="206">
        <f>$U$98</f>
        <v>90.150076032026632</v>
      </c>
      <c r="AH93" s="206">
        <f>$U$102</f>
        <v>87.706450194219855</v>
      </c>
      <c r="AI93" s="207">
        <f>$U$106</f>
        <v>90.306654293882687</v>
      </c>
    </row>
    <row r="94" spans="3:36" ht="13.5" x14ac:dyDescent="0.25">
      <c r="C94" s="3" t="s">
        <v>204</v>
      </c>
      <c r="D94" s="46">
        <f t="shared" ref="D94:X94" si="38">D22*100/$Q22</f>
        <v>70.296448209977186</v>
      </c>
      <c r="E94" s="46">
        <f t="shared" si="38"/>
        <v>73.028852963772948</v>
      </c>
      <c r="F94" s="46">
        <f t="shared" si="38"/>
        <v>76.374850364035126</v>
      </c>
      <c r="G94" s="46">
        <f t="shared" si="38"/>
        <v>78.563039773925581</v>
      </c>
      <c r="H94" s="46">
        <f t="shared" si="38"/>
        <v>81.173571456595496</v>
      </c>
      <c r="I94" s="46">
        <f t="shared" si="38"/>
        <v>82.927593231103501</v>
      </c>
      <c r="J94" s="46">
        <f t="shared" si="38"/>
        <v>88.371487319324757</v>
      </c>
      <c r="K94" s="46">
        <f t="shared" si="38"/>
        <v>91.315532908492145</v>
      </c>
      <c r="L94" s="46">
        <f t="shared" si="38"/>
        <v>93.211228789637289</v>
      </c>
      <c r="M94" s="46">
        <f t="shared" si="38"/>
        <v>97.034035125010845</v>
      </c>
      <c r="N94" s="46">
        <f t="shared" si="38"/>
        <v>99.241196689856281</v>
      </c>
      <c r="O94" s="46">
        <f t="shared" si="38"/>
        <v>101.03051956627812</v>
      </c>
      <c r="P94" s="46">
        <f t="shared" si="38"/>
        <v>102.40624946468132</v>
      </c>
      <c r="Q94" s="47">
        <f t="shared" si="38"/>
        <v>100</v>
      </c>
      <c r="R94" s="202">
        <f t="shared" si="38"/>
        <v>97.644241578171389</v>
      </c>
      <c r="S94" s="203">
        <f t="shared" si="38"/>
        <v>94.313055911778591</v>
      </c>
      <c r="T94" s="203">
        <f t="shared" si="38"/>
        <v>91.121084863484427</v>
      </c>
      <c r="U94" s="203">
        <f t="shared" si="38"/>
        <v>87.626764672222762</v>
      </c>
      <c r="V94" s="203">
        <f t="shared" si="38"/>
        <v>84.175153345683285</v>
      </c>
      <c r="W94" s="203">
        <f t="shared" si="38"/>
        <v>80.522183306653559</v>
      </c>
      <c r="X94" s="204">
        <f t="shared" si="38"/>
        <v>76.580610846854711</v>
      </c>
      <c r="Y94" s="67"/>
      <c r="AA94" s="125" t="s">
        <v>16</v>
      </c>
      <c r="AB94" s="4">
        <f>$U$79</f>
        <v>89.028951177726128</v>
      </c>
      <c r="AC94" s="5">
        <f>$U$83</f>
        <v>91.419248254477253</v>
      </c>
      <c r="AD94" s="5">
        <f>$U$87</f>
        <v>93.07790647654565</v>
      </c>
      <c r="AE94" s="5">
        <f>$U$95</f>
        <v>86.302597263106676</v>
      </c>
      <c r="AF94" s="5">
        <f>$U$95</f>
        <v>86.302597263106676</v>
      </c>
      <c r="AG94" s="5">
        <f>$U$99</f>
        <v>89.5511303464977</v>
      </c>
      <c r="AH94" s="5">
        <f>$U$103</f>
        <v>86.467968383152197</v>
      </c>
      <c r="AI94" s="6">
        <f>$U$107</f>
        <v>89.799821857658756</v>
      </c>
    </row>
    <row r="95" spans="3:36" ht="13.5" thickBot="1" x14ac:dyDescent="0.25">
      <c r="C95" s="3" t="s">
        <v>16</v>
      </c>
      <c r="D95" s="38">
        <f t="shared" ref="D95:X95" si="39">D23*100/$Q23</f>
        <v>70.641087694722671</v>
      </c>
      <c r="E95" s="38">
        <f t="shared" si="39"/>
        <v>73.479336191891633</v>
      </c>
      <c r="F95" s="38">
        <f t="shared" si="39"/>
        <v>76.848429975761093</v>
      </c>
      <c r="G95" s="38">
        <f t="shared" si="39"/>
        <v>78.744322269232143</v>
      </c>
      <c r="H95" s="38">
        <f t="shared" si="39"/>
        <v>81.591283105464839</v>
      </c>
      <c r="I95" s="38">
        <f t="shared" si="39"/>
        <v>83.70509776231448</v>
      </c>
      <c r="J95" s="38">
        <f t="shared" si="39"/>
        <v>89.357412795939553</v>
      </c>
      <c r="K95" s="38">
        <f t="shared" si="39"/>
        <v>92.569361797437168</v>
      </c>
      <c r="L95" s="38">
        <f t="shared" si="39"/>
        <v>94.563576348751695</v>
      </c>
      <c r="M95" s="38">
        <f t="shared" si="39"/>
        <v>98.486748323491611</v>
      </c>
      <c r="N95" s="38">
        <f t="shared" si="39"/>
        <v>100.62886384645023</v>
      </c>
      <c r="O95" s="38">
        <f t="shared" si="39"/>
        <v>102.8485362700939</v>
      </c>
      <c r="P95" s="38">
        <f t="shared" si="39"/>
        <v>103.65339316185779</v>
      </c>
      <c r="Q95" s="51">
        <f t="shared" si="39"/>
        <v>100</v>
      </c>
      <c r="R95" s="35">
        <f t="shared" si="39"/>
        <v>97.348097258447879</v>
      </c>
      <c r="S95" s="36">
        <f t="shared" si="39"/>
        <v>93.620525897871048</v>
      </c>
      <c r="T95" s="36">
        <f t="shared" si="39"/>
        <v>90.137672929600768</v>
      </c>
      <c r="U95" s="36">
        <f t="shared" si="39"/>
        <v>86.302597263106676</v>
      </c>
      <c r="V95" s="36">
        <f t="shared" si="39"/>
        <v>82.596876568631131</v>
      </c>
      <c r="W95" s="36">
        <f t="shared" si="39"/>
        <v>78.790732105544592</v>
      </c>
      <c r="X95" s="37">
        <f t="shared" si="39"/>
        <v>74.836618703012107</v>
      </c>
      <c r="Y95" s="67"/>
      <c r="AA95" s="126" t="s">
        <v>17</v>
      </c>
      <c r="AB95" s="8">
        <f>$U$80</f>
        <v>89.567423483617404</v>
      </c>
      <c r="AC95" s="9">
        <f>$U$84</f>
        <v>91.353298997661213</v>
      </c>
      <c r="AD95" s="9">
        <f>$U$88</f>
        <v>93.466443188781298</v>
      </c>
      <c r="AE95" s="9">
        <f>$U$96</f>
        <v>88.874831687865509</v>
      </c>
      <c r="AF95" s="9">
        <f>$U$96</f>
        <v>88.874831687865509</v>
      </c>
      <c r="AG95" s="9">
        <f>$U$100</f>
        <v>90.714600086254165</v>
      </c>
      <c r="AH95" s="9">
        <f>$U$104</f>
        <v>88.873755995001375</v>
      </c>
      <c r="AI95" s="10">
        <f>$U$108</f>
        <v>90.784358881500651</v>
      </c>
    </row>
    <row r="96" spans="3:36" ht="14.25" thickBot="1" x14ac:dyDescent="0.3">
      <c r="C96" s="3" t="s">
        <v>17</v>
      </c>
      <c r="D96" s="38">
        <f t="shared" ref="D96:X96" si="40">D24*100/$Q24</f>
        <v>69.971615284594975</v>
      </c>
      <c r="E96" s="38">
        <f t="shared" si="40"/>
        <v>72.604259174313569</v>
      </c>
      <c r="F96" s="38">
        <f t="shared" si="40"/>
        <v>75.928487548724178</v>
      </c>
      <c r="G96" s="38">
        <f t="shared" si="40"/>
        <v>78.392175651045122</v>
      </c>
      <c r="H96" s="38">
        <f t="shared" si="40"/>
        <v>80.779865851537878</v>
      </c>
      <c r="I96" s="38">
        <f t="shared" si="40"/>
        <v>82.194772174463125</v>
      </c>
      <c r="J96" s="38">
        <f t="shared" si="40"/>
        <v>87.442223346526816</v>
      </c>
      <c r="K96" s="38">
        <f t="shared" si="40"/>
        <v>90.133762032106603</v>
      </c>
      <c r="L96" s="38">
        <f t="shared" si="40"/>
        <v>91.936601147697132</v>
      </c>
      <c r="M96" s="38">
        <f t="shared" si="40"/>
        <v>95.6648098943257</v>
      </c>
      <c r="N96" s="38">
        <f t="shared" si="40"/>
        <v>97.933279280839443</v>
      </c>
      <c r="O96" s="38">
        <f t="shared" si="40"/>
        <v>99.316984958569705</v>
      </c>
      <c r="P96" s="38">
        <f t="shared" si="40"/>
        <v>101.2307795796071</v>
      </c>
      <c r="Q96" s="51">
        <f t="shared" si="40"/>
        <v>99.999999999999986</v>
      </c>
      <c r="R96" s="35">
        <f t="shared" si="40"/>
        <v>97.923366373701242</v>
      </c>
      <c r="S96" s="36">
        <f t="shared" si="40"/>
        <v>94.965785968227877</v>
      </c>
      <c r="T96" s="36">
        <f t="shared" si="40"/>
        <v>92.04797974778684</v>
      </c>
      <c r="U96" s="36">
        <f t="shared" si="40"/>
        <v>88.874831687865509</v>
      </c>
      <c r="V96" s="36">
        <f t="shared" si="40"/>
        <v>85.662725969380958</v>
      </c>
      <c r="W96" s="36">
        <f t="shared" si="40"/>
        <v>82.154127363290343</v>
      </c>
      <c r="X96" s="37">
        <f t="shared" si="40"/>
        <v>78.224375113582113</v>
      </c>
      <c r="Y96" s="67"/>
      <c r="AA96" s="177">
        <v>2040</v>
      </c>
      <c r="AB96" s="154" t="s">
        <v>8</v>
      </c>
      <c r="AC96" s="154" t="s">
        <v>9</v>
      </c>
      <c r="AD96" s="154" t="s">
        <v>10</v>
      </c>
      <c r="AE96" s="154" t="s">
        <v>11</v>
      </c>
      <c r="AF96" s="154" t="s">
        <v>12</v>
      </c>
      <c r="AG96" s="154" t="s">
        <v>13</v>
      </c>
      <c r="AH96" s="154" t="s">
        <v>14</v>
      </c>
      <c r="AI96" s="155" t="s">
        <v>15</v>
      </c>
    </row>
    <row r="97" spans="3:35" ht="14.25" thickBot="1" x14ac:dyDescent="0.3">
      <c r="C97" s="31" t="s">
        <v>13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44"/>
      <c r="R97" s="45"/>
      <c r="S97" s="32"/>
      <c r="T97" s="32"/>
      <c r="U97" s="32"/>
      <c r="V97" s="32"/>
      <c r="W97" s="32"/>
      <c r="X97" s="33"/>
      <c r="Y97" s="67"/>
      <c r="AA97" s="152" t="s">
        <v>205</v>
      </c>
      <c r="AB97" s="205">
        <f>$V$78</f>
        <v>85.769028835569316</v>
      </c>
      <c r="AC97" s="206">
        <f>$V$82</f>
        <v>89.080259142245993</v>
      </c>
      <c r="AD97" s="206">
        <f>$V$86</f>
        <v>91.749724614868228</v>
      </c>
      <c r="AE97" s="206">
        <f>$V$94</f>
        <v>84.175153345683285</v>
      </c>
      <c r="AF97" s="206">
        <f>$V$94</f>
        <v>84.175153345683285</v>
      </c>
      <c r="AG97" s="206">
        <f>$V$98</f>
        <v>87.393992075287215</v>
      </c>
      <c r="AH97" s="206">
        <f>$V$102</f>
        <v>85.195969160529884</v>
      </c>
      <c r="AI97" s="207">
        <f>$V$106</f>
        <v>88.657419259337061</v>
      </c>
    </row>
    <row r="98" spans="3:35" ht="13.5" x14ac:dyDescent="0.25">
      <c r="C98" s="3" t="s">
        <v>204</v>
      </c>
      <c r="D98" s="46">
        <f t="shared" ref="D98:X98" si="41">D26*100/$Q26</f>
        <v>70.296448209977186</v>
      </c>
      <c r="E98" s="46">
        <f t="shared" si="41"/>
        <v>73.028852963772948</v>
      </c>
      <c r="F98" s="46">
        <f t="shared" si="41"/>
        <v>76.374850364035126</v>
      </c>
      <c r="G98" s="46">
        <f t="shared" si="41"/>
        <v>78.563039773925581</v>
      </c>
      <c r="H98" s="46">
        <f t="shared" si="41"/>
        <v>81.173571456595496</v>
      </c>
      <c r="I98" s="46">
        <f t="shared" si="41"/>
        <v>82.927593231103501</v>
      </c>
      <c r="J98" s="46">
        <f t="shared" si="41"/>
        <v>88.371487319324757</v>
      </c>
      <c r="K98" s="46">
        <f t="shared" si="41"/>
        <v>91.315532908492145</v>
      </c>
      <c r="L98" s="46">
        <f t="shared" si="41"/>
        <v>93.211228789637289</v>
      </c>
      <c r="M98" s="46">
        <f t="shared" si="41"/>
        <v>97.034035125010845</v>
      </c>
      <c r="N98" s="46">
        <f t="shared" si="41"/>
        <v>99.241196689856281</v>
      </c>
      <c r="O98" s="46">
        <f t="shared" si="41"/>
        <v>101.03051956627812</v>
      </c>
      <c r="P98" s="46">
        <f t="shared" si="41"/>
        <v>102.40624946468132</v>
      </c>
      <c r="Q98" s="47">
        <f t="shared" si="41"/>
        <v>100</v>
      </c>
      <c r="R98" s="202">
        <f t="shared" si="41"/>
        <v>98.220802345135567</v>
      </c>
      <c r="S98" s="203">
        <f t="shared" si="41"/>
        <v>95.476117354203453</v>
      </c>
      <c r="T98" s="203">
        <f t="shared" si="41"/>
        <v>92.952250489323944</v>
      </c>
      <c r="U98" s="203">
        <f t="shared" si="41"/>
        <v>90.150076032026632</v>
      </c>
      <c r="V98" s="203">
        <f t="shared" si="41"/>
        <v>87.393992075287215</v>
      </c>
      <c r="W98" s="203">
        <f t="shared" si="41"/>
        <v>84.458157230336511</v>
      </c>
      <c r="X98" s="204">
        <f t="shared" si="41"/>
        <v>81.22886665986519</v>
      </c>
      <c r="Y98" s="67"/>
      <c r="AA98" s="125" t="s">
        <v>16</v>
      </c>
      <c r="AB98" s="4">
        <f>$V$79</f>
        <v>85.425337160141453</v>
      </c>
      <c r="AC98" s="5">
        <f>$V$83</f>
        <v>89.178603913901227</v>
      </c>
      <c r="AD98" s="5">
        <f>$V$87</f>
        <v>91.561136794940182</v>
      </c>
      <c r="AE98" s="5">
        <f>$V$95</f>
        <v>82.596876568631131</v>
      </c>
      <c r="AF98" s="5">
        <f>$V$95</f>
        <v>82.596876568631131</v>
      </c>
      <c r="AG98" s="5">
        <f>$V$99</f>
        <v>86.672246645038712</v>
      </c>
      <c r="AH98" s="5">
        <f>$V$103</f>
        <v>83.757770459920067</v>
      </c>
      <c r="AI98" s="6">
        <f>$V$107</f>
        <v>88.091877198976462</v>
      </c>
    </row>
    <row r="99" spans="3:35" ht="13.5" thickBot="1" x14ac:dyDescent="0.25">
      <c r="C99" s="3" t="s">
        <v>16</v>
      </c>
      <c r="D99" s="38">
        <f t="shared" ref="D99:X99" si="42">D27*100/$Q27</f>
        <v>70.641087694722671</v>
      </c>
      <c r="E99" s="38">
        <f t="shared" si="42"/>
        <v>73.479336191891633</v>
      </c>
      <c r="F99" s="38">
        <f t="shared" si="42"/>
        <v>76.848429975761093</v>
      </c>
      <c r="G99" s="38">
        <f t="shared" si="42"/>
        <v>78.744322269232143</v>
      </c>
      <c r="H99" s="38">
        <f t="shared" si="42"/>
        <v>81.591283105464839</v>
      </c>
      <c r="I99" s="38">
        <f t="shared" si="42"/>
        <v>83.70509776231448</v>
      </c>
      <c r="J99" s="38">
        <f t="shared" si="42"/>
        <v>89.357412795939553</v>
      </c>
      <c r="K99" s="38">
        <f t="shared" si="42"/>
        <v>92.569361797437168</v>
      </c>
      <c r="L99" s="38">
        <f t="shared" si="42"/>
        <v>94.563576348751695</v>
      </c>
      <c r="M99" s="38">
        <f t="shared" si="42"/>
        <v>98.486748323491611</v>
      </c>
      <c r="N99" s="38">
        <f t="shared" si="42"/>
        <v>100.62886384645023</v>
      </c>
      <c r="O99" s="38">
        <f t="shared" si="42"/>
        <v>102.8485362700939</v>
      </c>
      <c r="P99" s="38">
        <f t="shared" si="42"/>
        <v>103.65339316185779</v>
      </c>
      <c r="Q99" s="51">
        <f t="shared" si="42"/>
        <v>100</v>
      </c>
      <c r="R99" s="35">
        <f t="shared" si="42"/>
        <v>98.194298295338442</v>
      </c>
      <c r="S99" s="36">
        <f t="shared" si="42"/>
        <v>95.213197963429337</v>
      </c>
      <c r="T99" s="36">
        <f t="shared" si="42"/>
        <v>92.557958191880545</v>
      </c>
      <c r="U99" s="36">
        <f t="shared" si="42"/>
        <v>89.5511303464977</v>
      </c>
      <c r="V99" s="36">
        <f t="shared" si="42"/>
        <v>86.672246645038712</v>
      </c>
      <c r="W99" s="36">
        <f t="shared" si="42"/>
        <v>83.728778233660393</v>
      </c>
      <c r="X99" s="37">
        <f t="shared" si="42"/>
        <v>80.623209004189633</v>
      </c>
      <c r="Y99" s="67"/>
      <c r="AA99" s="126" t="s">
        <v>17</v>
      </c>
      <c r="AB99" s="8">
        <f>$V$80</f>
        <v>86.092968422587859</v>
      </c>
      <c r="AC99" s="9">
        <f>$V$84</f>
        <v>88.98756628119321</v>
      </c>
      <c r="AD99" s="9">
        <f>$V$88</f>
        <v>91.927474222647305</v>
      </c>
      <c r="AE99" s="9">
        <f>$V$96</f>
        <v>85.662725969380958</v>
      </c>
      <c r="AF99" s="9">
        <f>$V$96</f>
        <v>85.662725969380958</v>
      </c>
      <c r="AG99" s="9">
        <f>$V$100</f>
        <v>88.074258527234846</v>
      </c>
      <c r="AH99" s="9">
        <f>$V$104</f>
        <v>86.551514046934827</v>
      </c>
      <c r="AI99" s="10">
        <f>$V$108</f>
        <v>89.190459407157817</v>
      </c>
    </row>
    <row r="100" spans="3:35" s="20" customFormat="1" ht="14.25" thickBot="1" x14ac:dyDescent="0.3">
      <c r="C100" s="3" t="s">
        <v>17</v>
      </c>
      <c r="D100" s="38">
        <f t="shared" ref="D100:X100" si="43">D28*100/$Q28</f>
        <v>69.971615284594975</v>
      </c>
      <c r="E100" s="38">
        <f t="shared" si="43"/>
        <v>72.604259174313569</v>
      </c>
      <c r="F100" s="38">
        <f t="shared" si="43"/>
        <v>75.928487548724178</v>
      </c>
      <c r="G100" s="38">
        <f t="shared" si="43"/>
        <v>78.392175651045122</v>
      </c>
      <c r="H100" s="38">
        <f t="shared" si="43"/>
        <v>80.779865851537878</v>
      </c>
      <c r="I100" s="38">
        <f t="shared" si="43"/>
        <v>82.194772174463125</v>
      </c>
      <c r="J100" s="38">
        <f t="shared" si="43"/>
        <v>87.442223346526816</v>
      </c>
      <c r="K100" s="38">
        <f t="shared" si="43"/>
        <v>90.133762032106603</v>
      </c>
      <c r="L100" s="38">
        <f t="shared" si="43"/>
        <v>91.936601147697132</v>
      </c>
      <c r="M100" s="38">
        <f t="shared" si="43"/>
        <v>95.6648098943257</v>
      </c>
      <c r="N100" s="38">
        <f t="shared" si="43"/>
        <v>97.933279280839443</v>
      </c>
      <c r="O100" s="38">
        <f t="shared" si="43"/>
        <v>99.316984958569705</v>
      </c>
      <c r="P100" s="38">
        <f t="shared" si="43"/>
        <v>101.2307795796071</v>
      </c>
      <c r="Q100" s="51">
        <f t="shared" si="43"/>
        <v>99.999999999999986</v>
      </c>
      <c r="R100" s="35">
        <f t="shared" si="43"/>
        <v>98.245783197333751</v>
      </c>
      <c r="S100" s="36">
        <f t="shared" si="43"/>
        <v>95.723926669807327</v>
      </c>
      <c r="T100" s="36">
        <f t="shared" si="43"/>
        <v>93.323882661791899</v>
      </c>
      <c r="U100" s="36">
        <f t="shared" si="43"/>
        <v>90.714600086254165</v>
      </c>
      <c r="V100" s="36">
        <f t="shared" si="43"/>
        <v>88.074258527234846</v>
      </c>
      <c r="W100" s="36">
        <f t="shared" si="43"/>
        <v>85.145618544810077</v>
      </c>
      <c r="X100" s="37">
        <f t="shared" si="43"/>
        <v>81.799716944818783</v>
      </c>
      <c r="Y100" s="67"/>
      <c r="AA100" s="177">
        <v>2045</v>
      </c>
      <c r="AB100" s="154" t="s">
        <v>8</v>
      </c>
      <c r="AC100" s="154" t="s">
        <v>9</v>
      </c>
      <c r="AD100" s="154" t="s">
        <v>10</v>
      </c>
      <c r="AE100" s="154" t="s">
        <v>11</v>
      </c>
      <c r="AF100" s="154" t="s">
        <v>12</v>
      </c>
      <c r="AG100" s="154" t="s">
        <v>13</v>
      </c>
      <c r="AH100" s="154" t="s">
        <v>14</v>
      </c>
      <c r="AI100" s="155" t="s">
        <v>15</v>
      </c>
    </row>
    <row r="101" spans="3:35" ht="14.25" thickBot="1" x14ac:dyDescent="0.3">
      <c r="C101" s="31" t="s">
        <v>14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44"/>
      <c r="R101" s="45"/>
      <c r="S101" s="32"/>
      <c r="T101" s="32"/>
      <c r="U101" s="32"/>
      <c r="V101" s="32"/>
      <c r="W101" s="32"/>
      <c r="X101" s="33"/>
      <c r="Y101" s="67"/>
      <c r="AA101" s="152" t="s">
        <v>205</v>
      </c>
      <c r="AB101" s="205">
        <f>$W$78</f>
        <v>81.857372334651203</v>
      </c>
      <c r="AC101" s="206">
        <f>$W$82</f>
        <v>86.446457070419555</v>
      </c>
      <c r="AD101" s="206">
        <f>$W$86</f>
        <v>89.97234713354743</v>
      </c>
      <c r="AE101" s="206">
        <f>$W$94</f>
        <v>80.522183306653559</v>
      </c>
      <c r="AF101" s="206">
        <f>$W$94</f>
        <v>80.522183306653559</v>
      </c>
      <c r="AG101" s="206">
        <f>$W$98</f>
        <v>84.458157230336511</v>
      </c>
      <c r="AH101" s="206">
        <f>$W$102</f>
        <v>82.178391472831763</v>
      </c>
      <c r="AI101" s="207">
        <f>$W$106</f>
        <v>86.513831687631878</v>
      </c>
    </row>
    <row r="102" spans="3:35" ht="13.5" x14ac:dyDescent="0.25">
      <c r="C102" s="3" t="s">
        <v>204</v>
      </c>
      <c r="D102" s="46">
        <f t="shared" ref="D102:X102" si="44">D30*100/$Q30</f>
        <v>70.296448209977186</v>
      </c>
      <c r="E102" s="46">
        <f t="shared" si="44"/>
        <v>73.028852963772948</v>
      </c>
      <c r="F102" s="46">
        <f t="shared" si="44"/>
        <v>76.374850364035126</v>
      </c>
      <c r="G102" s="46">
        <f t="shared" si="44"/>
        <v>78.563039773925581</v>
      </c>
      <c r="H102" s="46">
        <f t="shared" si="44"/>
        <v>81.173571456595496</v>
      </c>
      <c r="I102" s="46">
        <f t="shared" si="44"/>
        <v>82.927593231103501</v>
      </c>
      <c r="J102" s="46">
        <f t="shared" si="44"/>
        <v>88.371487319324757</v>
      </c>
      <c r="K102" s="46">
        <f t="shared" si="44"/>
        <v>91.315532908492145</v>
      </c>
      <c r="L102" s="46">
        <f t="shared" si="44"/>
        <v>93.211228789637289</v>
      </c>
      <c r="M102" s="46">
        <f t="shared" si="44"/>
        <v>97.034035125010845</v>
      </c>
      <c r="N102" s="46">
        <f t="shared" si="44"/>
        <v>99.241196689856281</v>
      </c>
      <c r="O102" s="46">
        <f t="shared" si="44"/>
        <v>101.03051956627812</v>
      </c>
      <c r="P102" s="46">
        <f t="shared" si="44"/>
        <v>102.40624946468132</v>
      </c>
      <c r="Q102" s="47">
        <f t="shared" si="44"/>
        <v>100</v>
      </c>
      <c r="R102" s="202">
        <f t="shared" si="44"/>
        <v>97.508527246107477</v>
      </c>
      <c r="S102" s="203">
        <f t="shared" si="44"/>
        <v>94.079074599236819</v>
      </c>
      <c r="T102" s="203">
        <f t="shared" si="44"/>
        <v>90.66517268970054</v>
      </c>
      <c r="U102" s="203">
        <f t="shared" si="44"/>
        <v>87.706450194219855</v>
      </c>
      <c r="V102" s="203">
        <f t="shared" si="44"/>
        <v>85.195969160529884</v>
      </c>
      <c r="W102" s="203">
        <f t="shared" si="44"/>
        <v>82.178391472831763</v>
      </c>
      <c r="X102" s="204">
        <f t="shared" si="44"/>
        <v>78.674111979613983</v>
      </c>
      <c r="Y102" s="67"/>
      <c r="AA102" s="125" t="s">
        <v>16</v>
      </c>
      <c r="AB102" s="4">
        <f>$W$79</f>
        <v>81.502618138424737</v>
      </c>
      <c r="AC102" s="5">
        <f>$W$83</f>
        <v>86.646856255981277</v>
      </c>
      <c r="AD102" s="5">
        <f>$W$87</f>
        <v>89.8625265905589</v>
      </c>
      <c r="AE102" s="5">
        <f>$W$95</f>
        <v>78.790732105544592</v>
      </c>
      <c r="AF102" s="5">
        <f>$W$95</f>
        <v>78.790732105544592</v>
      </c>
      <c r="AG102" s="5">
        <f>$W$99</f>
        <v>83.728778233660393</v>
      </c>
      <c r="AH102" s="5">
        <f>$W$103</f>
        <v>80.631447254606172</v>
      </c>
      <c r="AI102" s="6">
        <f>$W$107</f>
        <v>85.995039411795418</v>
      </c>
    </row>
    <row r="103" spans="3:35" ht="13.5" thickBot="1" x14ac:dyDescent="0.25">
      <c r="C103" s="3" t="s">
        <v>16</v>
      </c>
      <c r="D103" s="38">
        <f t="shared" ref="D103:X103" si="45">D31*100/$Q31</f>
        <v>70.641087694722671</v>
      </c>
      <c r="E103" s="38">
        <f t="shared" si="45"/>
        <v>73.479336191891633</v>
      </c>
      <c r="F103" s="38">
        <f t="shared" si="45"/>
        <v>76.848429975761093</v>
      </c>
      <c r="G103" s="38">
        <f t="shared" si="45"/>
        <v>78.744322269232143</v>
      </c>
      <c r="H103" s="38">
        <f t="shared" si="45"/>
        <v>81.591283105464839</v>
      </c>
      <c r="I103" s="38">
        <f t="shared" si="45"/>
        <v>83.70509776231448</v>
      </c>
      <c r="J103" s="38">
        <f t="shared" si="45"/>
        <v>89.357412795939553</v>
      </c>
      <c r="K103" s="38">
        <f t="shared" si="45"/>
        <v>92.569361797437168</v>
      </c>
      <c r="L103" s="38">
        <f t="shared" si="45"/>
        <v>94.563576348751695</v>
      </c>
      <c r="M103" s="38">
        <f t="shared" si="45"/>
        <v>98.486748323491611</v>
      </c>
      <c r="N103" s="38">
        <f t="shared" si="45"/>
        <v>100.62886384645023</v>
      </c>
      <c r="O103" s="38">
        <f t="shared" si="45"/>
        <v>102.8485362700939</v>
      </c>
      <c r="P103" s="38">
        <f t="shared" si="45"/>
        <v>103.65339316185779</v>
      </c>
      <c r="Q103" s="51">
        <f t="shared" si="45"/>
        <v>100</v>
      </c>
      <c r="R103" s="35">
        <f t="shared" si="45"/>
        <v>97.22280680533099</v>
      </c>
      <c r="S103" s="36">
        <f t="shared" si="45"/>
        <v>93.407256309252247</v>
      </c>
      <c r="T103" s="36">
        <f t="shared" si="45"/>
        <v>89.706527300954946</v>
      </c>
      <c r="U103" s="36">
        <f t="shared" si="45"/>
        <v>86.467968383152197</v>
      </c>
      <c r="V103" s="36">
        <f t="shared" si="45"/>
        <v>83.757770459920067</v>
      </c>
      <c r="W103" s="36">
        <f t="shared" si="45"/>
        <v>80.631447254606172</v>
      </c>
      <c r="X103" s="37">
        <f t="shared" si="45"/>
        <v>77.141799913839762</v>
      </c>
      <c r="Y103" s="67"/>
      <c r="AA103" s="126" t="s">
        <v>17</v>
      </c>
      <c r="AB103" s="8">
        <f>$W$80</f>
        <v>82.191738675283844</v>
      </c>
      <c r="AC103" s="9">
        <f>$W$84</f>
        <v>86.257574900582597</v>
      </c>
      <c r="AD103" s="9">
        <f>$W$88</f>
        <v>90.075856249087025</v>
      </c>
      <c r="AE103" s="9">
        <f>$W$96</f>
        <v>82.154127363290343</v>
      </c>
      <c r="AF103" s="9">
        <f>$W$96</f>
        <v>82.154127363290343</v>
      </c>
      <c r="AG103" s="9">
        <f>$W$100</f>
        <v>85.145618544810077</v>
      </c>
      <c r="AH103" s="9">
        <f>$W$104</f>
        <v>83.636432231511492</v>
      </c>
      <c r="AI103" s="10">
        <f>$W$108</f>
        <v>87.002808778431856</v>
      </c>
    </row>
    <row r="104" spans="3:35" ht="14.25" thickBot="1" x14ac:dyDescent="0.3">
      <c r="C104" s="3" t="s">
        <v>17</v>
      </c>
      <c r="D104" s="38">
        <f t="shared" ref="D104:X104" si="46">D32*100/$Q32</f>
        <v>69.971615284594975</v>
      </c>
      <c r="E104" s="38">
        <f t="shared" si="46"/>
        <v>72.604259174313569</v>
      </c>
      <c r="F104" s="38">
        <f t="shared" si="46"/>
        <v>75.928487548724178</v>
      </c>
      <c r="G104" s="38">
        <f t="shared" si="46"/>
        <v>78.392175651045122</v>
      </c>
      <c r="H104" s="38">
        <f t="shared" si="46"/>
        <v>80.779865851537878</v>
      </c>
      <c r="I104" s="38">
        <f t="shared" si="46"/>
        <v>82.194772174463125</v>
      </c>
      <c r="J104" s="38">
        <f t="shared" si="46"/>
        <v>87.442223346526816</v>
      </c>
      <c r="K104" s="38">
        <f t="shared" si="46"/>
        <v>90.133762032106603</v>
      </c>
      <c r="L104" s="38">
        <f t="shared" si="46"/>
        <v>91.936601147697132</v>
      </c>
      <c r="M104" s="38">
        <f t="shared" si="46"/>
        <v>95.6648098943257</v>
      </c>
      <c r="N104" s="38">
        <f t="shared" si="46"/>
        <v>97.933279280839443</v>
      </c>
      <c r="O104" s="38">
        <f t="shared" si="46"/>
        <v>99.316984958569705</v>
      </c>
      <c r="P104" s="38">
        <f t="shared" si="46"/>
        <v>101.2307795796071</v>
      </c>
      <c r="Q104" s="51">
        <f t="shared" si="46"/>
        <v>99.999999999999986</v>
      </c>
      <c r="R104" s="35">
        <f t="shared" si="46"/>
        <v>97.77782722689021</v>
      </c>
      <c r="S104" s="36">
        <f t="shared" si="46"/>
        <v>94.712283242239835</v>
      </c>
      <c r="T104" s="36">
        <f t="shared" si="46"/>
        <v>91.56872437142485</v>
      </c>
      <c r="U104" s="36">
        <f t="shared" si="46"/>
        <v>88.873755995001375</v>
      </c>
      <c r="V104" s="36">
        <f t="shared" si="46"/>
        <v>86.551514046934827</v>
      </c>
      <c r="W104" s="36">
        <f t="shared" si="46"/>
        <v>83.636432231511492</v>
      </c>
      <c r="X104" s="37">
        <f t="shared" si="46"/>
        <v>80.118361501085545</v>
      </c>
      <c r="Y104" s="67"/>
      <c r="AA104" s="177">
        <v>2050</v>
      </c>
      <c r="AB104" s="154" t="s">
        <v>8</v>
      </c>
      <c r="AC104" s="154" t="s">
        <v>9</v>
      </c>
      <c r="AD104" s="154" t="s">
        <v>10</v>
      </c>
      <c r="AE104" s="154" t="s">
        <v>11</v>
      </c>
      <c r="AF104" s="154" t="s">
        <v>12</v>
      </c>
      <c r="AG104" s="154" t="s">
        <v>13</v>
      </c>
      <c r="AH104" s="154" t="s">
        <v>14</v>
      </c>
      <c r="AI104" s="155" t="s">
        <v>15</v>
      </c>
    </row>
    <row r="105" spans="3:35" ht="14.25" thickBot="1" x14ac:dyDescent="0.3">
      <c r="C105" s="31" t="s">
        <v>15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44"/>
      <c r="R105" s="45"/>
      <c r="S105" s="32"/>
      <c r="T105" s="32"/>
      <c r="U105" s="32"/>
      <c r="V105" s="32"/>
      <c r="W105" s="32"/>
      <c r="X105" s="33"/>
      <c r="Y105" s="67"/>
      <c r="AA105" s="152" t="s">
        <v>205</v>
      </c>
      <c r="AB105" s="205">
        <f>$X$78</f>
        <v>77.490559804092285</v>
      </c>
      <c r="AC105" s="206">
        <f>$X$82</f>
        <v>83.269103316960752</v>
      </c>
      <c r="AD105" s="206">
        <f>$X$86</f>
        <v>87.735859763137839</v>
      </c>
      <c r="AE105" s="206">
        <f>$X$94</f>
        <v>76.580610846854711</v>
      </c>
      <c r="AF105" s="206">
        <f>$X$94</f>
        <v>76.580610846854711</v>
      </c>
      <c r="AG105" s="206">
        <f>$X$98</f>
        <v>81.22886665986519</v>
      </c>
      <c r="AH105" s="206">
        <f>$X$102</f>
        <v>78.674111979613983</v>
      </c>
      <c r="AI105" s="207">
        <f>$X$106</f>
        <v>83.860444631600856</v>
      </c>
    </row>
    <row r="106" spans="3:35" ht="13.5" x14ac:dyDescent="0.25">
      <c r="C106" s="3" t="s">
        <v>204</v>
      </c>
      <c r="D106" s="46">
        <f>D34*100/$Q34</f>
        <v>70.296448209977186</v>
      </c>
      <c r="E106" s="46">
        <f t="shared" ref="E106:Q106" si="47">E34*100/$Q34</f>
        <v>73.028852963772948</v>
      </c>
      <c r="F106" s="46">
        <f t="shared" si="47"/>
        <v>76.374850364035126</v>
      </c>
      <c r="G106" s="46">
        <f t="shared" si="47"/>
        <v>78.563039773925581</v>
      </c>
      <c r="H106" s="46">
        <f t="shared" si="47"/>
        <v>81.173571456595496</v>
      </c>
      <c r="I106" s="46">
        <f t="shared" si="47"/>
        <v>82.927593231103501</v>
      </c>
      <c r="J106" s="46">
        <f t="shared" si="47"/>
        <v>88.371487319324757</v>
      </c>
      <c r="K106" s="46">
        <f t="shared" si="47"/>
        <v>91.315532908492145</v>
      </c>
      <c r="L106" s="46">
        <f t="shared" si="47"/>
        <v>93.211228789637289</v>
      </c>
      <c r="M106" s="46">
        <f t="shared" si="47"/>
        <v>97.034035125010845</v>
      </c>
      <c r="N106" s="46">
        <f t="shared" si="47"/>
        <v>99.241196689856281</v>
      </c>
      <c r="O106" s="46">
        <f t="shared" si="47"/>
        <v>101.03051956627812</v>
      </c>
      <c r="P106" s="46">
        <f t="shared" si="47"/>
        <v>102.40624946468132</v>
      </c>
      <c r="Q106" s="47">
        <f t="shared" si="47"/>
        <v>100</v>
      </c>
      <c r="R106" s="202">
        <f t="shared" ref="R106:X106" si="48">R34*100/$Q34</f>
        <v>98.071223478741388</v>
      </c>
      <c r="S106" s="203">
        <f t="shared" si="48"/>
        <v>95.222977459772082</v>
      </c>
      <c r="T106" s="203">
        <f t="shared" si="48"/>
        <v>92.460388650538746</v>
      </c>
      <c r="U106" s="203">
        <f t="shared" si="48"/>
        <v>90.306654293882687</v>
      </c>
      <c r="V106" s="203">
        <f t="shared" si="48"/>
        <v>88.657419259337061</v>
      </c>
      <c r="W106" s="203">
        <f t="shared" si="48"/>
        <v>86.513831687631878</v>
      </c>
      <c r="X106" s="204">
        <f t="shared" si="48"/>
        <v>83.860444631600856</v>
      </c>
      <c r="Y106" s="67"/>
      <c r="AA106" s="125" t="s">
        <v>16</v>
      </c>
      <c r="AB106" s="4">
        <f>$X$79</f>
        <v>77.182297629656205</v>
      </c>
      <c r="AC106" s="5">
        <f>$X$83</f>
        <v>83.655293954648172</v>
      </c>
      <c r="AD106" s="5">
        <f>$X$87</f>
        <v>87.773413716305953</v>
      </c>
      <c r="AE106" s="5">
        <f>$X$95</f>
        <v>74.836618703012107</v>
      </c>
      <c r="AF106" s="5">
        <f>$X$95</f>
        <v>74.836618703012107</v>
      </c>
      <c r="AG106" s="5">
        <f>$X$99</f>
        <v>80.623209004189633</v>
      </c>
      <c r="AH106" s="5">
        <f>$X$103</f>
        <v>77.141799913839762</v>
      </c>
      <c r="AI106" s="6">
        <f>$X$107</f>
        <v>83.502148627347481</v>
      </c>
    </row>
    <row r="107" spans="3:35" ht="13.5" thickBot="1" x14ac:dyDescent="0.25">
      <c r="C107" s="3" t="s">
        <v>16</v>
      </c>
      <c r="D107" s="38">
        <f t="shared" ref="D107:N107" si="49">D35*100/$Q35</f>
        <v>70.641087694722671</v>
      </c>
      <c r="E107" s="38">
        <f t="shared" si="49"/>
        <v>73.479336191891633</v>
      </c>
      <c r="F107" s="38">
        <f t="shared" si="49"/>
        <v>76.848429975761093</v>
      </c>
      <c r="G107" s="38">
        <f t="shared" si="49"/>
        <v>78.744322269232143</v>
      </c>
      <c r="H107" s="38">
        <f t="shared" si="49"/>
        <v>81.591283105464839</v>
      </c>
      <c r="I107" s="38">
        <f t="shared" si="49"/>
        <v>83.70509776231448</v>
      </c>
      <c r="J107" s="38">
        <f t="shared" si="49"/>
        <v>89.357412795939553</v>
      </c>
      <c r="K107" s="38">
        <f t="shared" si="49"/>
        <v>92.569361797437168</v>
      </c>
      <c r="L107" s="38">
        <f t="shared" si="49"/>
        <v>94.563576348751695</v>
      </c>
      <c r="M107" s="38">
        <f t="shared" si="49"/>
        <v>98.486748323491611</v>
      </c>
      <c r="N107" s="38">
        <f t="shared" si="49"/>
        <v>100.62886384645023</v>
      </c>
      <c r="O107" s="38">
        <f>O35*100/$Q35</f>
        <v>102.8485362700939</v>
      </c>
      <c r="P107" s="38">
        <f>P35*100/$Q35</f>
        <v>103.65339316185779</v>
      </c>
      <c r="Q107" s="51">
        <f>Q35*100/$Q35</f>
        <v>100</v>
      </c>
      <c r="R107" s="35">
        <f t="shared" ref="R107:X107" si="50">R35*100/$Q35</f>
        <v>98.054469038634252</v>
      </c>
      <c r="S107" s="36">
        <f t="shared" si="50"/>
        <v>94.980284024139138</v>
      </c>
      <c r="T107" s="36">
        <f t="shared" si="50"/>
        <v>92.090247217493115</v>
      </c>
      <c r="U107" s="36">
        <f t="shared" si="50"/>
        <v>89.799821857658756</v>
      </c>
      <c r="V107" s="36">
        <f t="shared" si="50"/>
        <v>88.091877198976462</v>
      </c>
      <c r="W107" s="36">
        <f t="shared" si="50"/>
        <v>85.995039411795418</v>
      </c>
      <c r="X107" s="37">
        <f t="shared" si="50"/>
        <v>83.502148627347481</v>
      </c>
      <c r="Y107" s="67"/>
      <c r="AA107" s="126" t="s">
        <v>17</v>
      </c>
      <c r="AB107" s="8">
        <f>$X$80</f>
        <v>77.781106036717645</v>
      </c>
      <c r="AC107" s="9">
        <f>$X$84</f>
        <v>82.905107198849507</v>
      </c>
      <c r="AD107" s="9">
        <f>$X$88</f>
        <v>87.700464049624998</v>
      </c>
      <c r="AE107" s="9">
        <f>$X$96</f>
        <v>78.224375113582113</v>
      </c>
      <c r="AF107" s="9">
        <f>$X$96</f>
        <v>78.224375113582113</v>
      </c>
      <c r="AG107" s="9">
        <f>$X$100</f>
        <v>81.799716944818783</v>
      </c>
      <c r="AH107" s="9">
        <f>$X$104</f>
        <v>80.118361501085545</v>
      </c>
      <c r="AI107" s="10">
        <f>$X$108</f>
        <v>84.198149231235845</v>
      </c>
    </row>
    <row r="108" spans="3:35" ht="13.5" thickBot="1" x14ac:dyDescent="0.25">
      <c r="C108" s="7" t="s">
        <v>17</v>
      </c>
      <c r="D108" s="52">
        <f t="shared" ref="D108:Q108" si="51">D36*100/$Q36</f>
        <v>69.971615284594975</v>
      </c>
      <c r="E108" s="52">
        <f t="shared" si="51"/>
        <v>72.604259174313569</v>
      </c>
      <c r="F108" s="52">
        <f t="shared" si="51"/>
        <v>75.928487548724178</v>
      </c>
      <c r="G108" s="52">
        <f t="shared" si="51"/>
        <v>78.392175651045122</v>
      </c>
      <c r="H108" s="52">
        <f t="shared" si="51"/>
        <v>80.779865851537878</v>
      </c>
      <c r="I108" s="52">
        <f t="shared" si="51"/>
        <v>82.194772174463125</v>
      </c>
      <c r="J108" s="52">
        <f t="shared" si="51"/>
        <v>87.442223346526816</v>
      </c>
      <c r="K108" s="52">
        <f t="shared" si="51"/>
        <v>90.133762032106603</v>
      </c>
      <c r="L108" s="52">
        <f t="shared" si="51"/>
        <v>91.936601147697132</v>
      </c>
      <c r="M108" s="52">
        <f t="shared" si="51"/>
        <v>95.6648098943257</v>
      </c>
      <c r="N108" s="52">
        <f t="shared" si="51"/>
        <v>97.933279280839443</v>
      </c>
      <c r="O108" s="52">
        <f t="shared" si="51"/>
        <v>99.316984958569705</v>
      </c>
      <c r="P108" s="52">
        <f t="shared" si="51"/>
        <v>101.2307795796071</v>
      </c>
      <c r="Q108" s="53">
        <f t="shared" si="51"/>
        <v>99.999999999999986</v>
      </c>
      <c r="R108" s="61">
        <f t="shared" ref="R108:X108" si="52">R36*100/$Q36</f>
        <v>98.087015034944415</v>
      </c>
      <c r="S108" s="62">
        <f t="shared" si="52"/>
        <v>95.451723213399035</v>
      </c>
      <c r="T108" s="62">
        <f t="shared" si="52"/>
        <v>92.809257917767852</v>
      </c>
      <c r="U108" s="62">
        <f t="shared" si="52"/>
        <v>90.784358881500651</v>
      </c>
      <c r="V108" s="62">
        <f t="shared" si="52"/>
        <v>89.190459407157817</v>
      </c>
      <c r="W108" s="62">
        <f t="shared" si="52"/>
        <v>87.002808778431856</v>
      </c>
      <c r="X108" s="63">
        <f t="shared" si="52"/>
        <v>84.198149231235845</v>
      </c>
      <c r="Y108" s="67"/>
    </row>
    <row r="109" spans="3:35" x14ac:dyDescent="0.2">
      <c r="Y109" s="67"/>
    </row>
    <row r="110" spans="3:35" s="20" customFormat="1" x14ac:dyDescent="0.2">
      <c r="C110" s="2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6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3:35" x14ac:dyDescent="0.2">
      <c r="Y111" s="67"/>
    </row>
    <row r="112" spans="3:35" x14ac:dyDescent="0.2">
      <c r="Y112" s="67"/>
    </row>
    <row r="113" spans="25:25" x14ac:dyDescent="0.2">
      <c r="Y113" s="67"/>
    </row>
    <row r="114" spans="25:25" x14ac:dyDescent="0.2">
      <c r="Y114" s="67"/>
    </row>
    <row r="115" spans="25:25" x14ac:dyDescent="0.2">
      <c r="Y115" s="67"/>
    </row>
    <row r="116" spans="25:25" x14ac:dyDescent="0.2">
      <c r="Y116" s="67"/>
    </row>
    <row r="117" spans="25:25" x14ac:dyDescent="0.2">
      <c r="Y117" s="67"/>
    </row>
    <row r="118" spans="25:25" x14ac:dyDescent="0.2">
      <c r="Y118" s="67"/>
    </row>
    <row r="119" spans="25:25" x14ac:dyDescent="0.2">
      <c r="Y119" s="67"/>
    </row>
    <row r="120" spans="25:25" x14ac:dyDescent="0.2">
      <c r="Y120" s="67"/>
    </row>
    <row r="121" spans="25:25" x14ac:dyDescent="0.2">
      <c r="Y121" s="67"/>
    </row>
    <row r="122" spans="25:25" x14ac:dyDescent="0.2">
      <c r="Y122" s="67"/>
    </row>
    <row r="123" spans="25:25" x14ac:dyDescent="0.2">
      <c r="Y123" s="67"/>
    </row>
    <row r="124" spans="25:25" x14ac:dyDescent="0.2">
      <c r="Y124" s="67"/>
    </row>
    <row r="125" spans="25:25" x14ac:dyDescent="0.2">
      <c r="Y125" s="67"/>
    </row>
    <row r="126" spans="25:25" x14ac:dyDescent="0.2">
      <c r="Y126" s="67"/>
    </row>
    <row r="127" spans="25:25" x14ac:dyDescent="0.2">
      <c r="Y127" s="67"/>
    </row>
    <row r="128" spans="25:25" x14ac:dyDescent="0.2">
      <c r="Y128" s="67"/>
    </row>
    <row r="129" spans="25:25" x14ac:dyDescent="0.2">
      <c r="Y129" s="67"/>
    </row>
  </sheetData>
  <mergeCells count="12">
    <mergeCell ref="AB77:AI77"/>
    <mergeCell ref="AB78:AI78"/>
    <mergeCell ref="AB79:AI79"/>
    <mergeCell ref="AB4:AI4"/>
    <mergeCell ref="AB40:AI40"/>
    <mergeCell ref="AB76:AI76"/>
    <mergeCell ref="AB5:AI5"/>
    <mergeCell ref="AB6:AI6"/>
    <mergeCell ref="AB7:AI7"/>
    <mergeCell ref="AB41:AI41"/>
    <mergeCell ref="AB42:AI42"/>
    <mergeCell ref="AB43:AI43"/>
  </mergeCells>
  <phoneticPr fontId="1" type="noConversion"/>
  <printOptions horizontalCentered="1"/>
  <pageMargins left="0.35433070866141736" right="0.27559055118110237" top="1.3385826771653544" bottom="0.19685039370078741" header="0.31496062992125984" footer="0.15748031496062992"/>
  <pageSetup paperSize="9" scale="85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60"/>
  <sheetViews>
    <sheetView topLeftCell="G47" workbookViewId="0">
      <selection activeCell="Y122" sqref="Y122:AH178"/>
    </sheetView>
  </sheetViews>
  <sheetFormatPr defaultColWidth="9.140625" defaultRowHeight="12.75" x14ac:dyDescent="0.2"/>
  <cols>
    <col min="1" max="1" width="9.140625" style="17"/>
    <col min="2" max="2" width="14.28515625" style="26" customWidth="1"/>
    <col min="3" max="10" width="7" style="20" bestFit="1" customWidth="1"/>
    <col min="11" max="16" width="8" style="20" bestFit="1" customWidth="1"/>
    <col min="17" max="20" width="7.42578125" style="17" bestFit="1" customWidth="1"/>
    <col min="21" max="21" width="7.5703125" style="17" customWidth="1"/>
    <col min="22" max="23" width="7.42578125" style="17" bestFit="1" customWidth="1"/>
    <col min="24" max="24" width="9.140625" style="17"/>
    <col min="25" max="25" width="30.28515625" style="17" customWidth="1"/>
    <col min="26" max="26" width="9.140625" style="17"/>
    <col min="27" max="27" width="9.7109375" style="17" customWidth="1"/>
    <col min="28" max="29" width="9.140625" style="17"/>
    <col min="30" max="30" width="9.140625" style="144"/>
    <col min="31" max="34" width="9.140625" style="17"/>
    <col min="35" max="35" width="10.5703125" style="17" bestFit="1" customWidth="1"/>
    <col min="36" max="16384" width="9.140625" style="17"/>
  </cols>
  <sheetData>
    <row r="1" spans="2:35" x14ac:dyDescent="0.2">
      <c r="AD1" s="20"/>
    </row>
    <row r="2" spans="2:35" ht="13.5" thickBot="1" x14ac:dyDescent="0.25">
      <c r="B2" s="65" t="s">
        <v>225</v>
      </c>
      <c r="C2" s="67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4"/>
      <c r="R2" s="64"/>
      <c r="S2" s="64"/>
      <c r="T2" s="64"/>
      <c r="U2" s="64"/>
      <c r="V2" s="64"/>
      <c r="W2" s="64"/>
      <c r="Y2" s="67" t="s">
        <v>226</v>
      </c>
      <c r="Z2" s="66"/>
      <c r="AA2" s="66"/>
      <c r="AB2" s="66"/>
      <c r="AC2" s="66"/>
      <c r="AD2" s="66"/>
      <c r="AE2" s="66"/>
      <c r="AF2" s="66"/>
      <c r="AG2" s="66"/>
    </row>
    <row r="3" spans="2:35" s="26" customFormat="1" ht="14.25" thickBot="1" x14ac:dyDescent="0.3">
      <c r="B3" s="27"/>
      <c r="C3" s="161">
        <v>1951</v>
      </c>
      <c r="D3" s="161">
        <v>1955</v>
      </c>
      <c r="E3" s="161">
        <v>1960</v>
      </c>
      <c r="F3" s="161">
        <v>1965</v>
      </c>
      <c r="G3" s="161">
        <v>1970</v>
      </c>
      <c r="H3" s="161">
        <v>1975</v>
      </c>
      <c r="I3" s="161">
        <v>1980</v>
      </c>
      <c r="J3" s="161">
        <v>1985</v>
      </c>
      <c r="K3" s="161">
        <v>1990</v>
      </c>
      <c r="L3" s="161">
        <v>1995</v>
      </c>
      <c r="M3" s="161">
        <v>2000</v>
      </c>
      <c r="N3" s="161">
        <v>2005</v>
      </c>
      <c r="O3" s="161">
        <v>2010</v>
      </c>
      <c r="P3" s="162">
        <v>2015</v>
      </c>
      <c r="Q3" s="163">
        <v>2020</v>
      </c>
      <c r="R3" s="161">
        <v>2025</v>
      </c>
      <c r="S3" s="161">
        <v>2030</v>
      </c>
      <c r="T3" s="161">
        <v>2035</v>
      </c>
      <c r="U3" s="161">
        <v>2040</v>
      </c>
      <c r="V3" s="161">
        <v>2045</v>
      </c>
      <c r="W3" s="162">
        <v>2050</v>
      </c>
      <c r="Y3" s="184">
        <v>2015</v>
      </c>
      <c r="Z3" s="249"/>
      <c r="AA3" s="224"/>
      <c r="AB3" s="224"/>
      <c r="AC3" s="224"/>
      <c r="AD3" s="224"/>
      <c r="AE3" s="224"/>
      <c r="AF3" s="224"/>
      <c r="AG3" s="225"/>
    </row>
    <row r="4" spans="2:35" x14ac:dyDescent="0.2">
      <c r="B4" s="164" t="s">
        <v>8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6"/>
      <c r="R4" s="166"/>
      <c r="S4" s="166"/>
      <c r="T4" s="166"/>
      <c r="U4" s="166"/>
      <c r="V4" s="166"/>
      <c r="W4" s="167"/>
      <c r="Y4" s="199" t="s">
        <v>1</v>
      </c>
      <c r="Z4" s="250">
        <v>2115.6</v>
      </c>
      <c r="AA4" s="251"/>
      <c r="AB4" s="251"/>
      <c r="AC4" s="251"/>
      <c r="AD4" s="251"/>
      <c r="AE4" s="251"/>
      <c r="AF4" s="251"/>
      <c r="AG4" s="252"/>
    </row>
    <row r="5" spans="2:35" x14ac:dyDescent="0.2">
      <c r="B5" s="18" t="s">
        <v>1</v>
      </c>
      <c r="C5" s="38">
        <v>2948.4070000000002</v>
      </c>
      <c r="D5" s="38">
        <v>2867.8789999999999</v>
      </c>
      <c r="E5" s="38">
        <v>2807.9369999999999</v>
      </c>
      <c r="F5" s="38">
        <v>2913.5079999999998</v>
      </c>
      <c r="G5" s="38">
        <v>2872.3679999999999</v>
      </c>
      <c r="H5" s="38">
        <v>2860.7739999999999</v>
      </c>
      <c r="I5" s="38">
        <v>2931.0639999999999</v>
      </c>
      <c r="J5" s="38">
        <v>2862.9929999999999</v>
      </c>
      <c r="K5" s="38">
        <v>2737.43</v>
      </c>
      <c r="L5" s="38">
        <v>2560.0219999999999</v>
      </c>
      <c r="M5" s="38">
        <v>2306.41</v>
      </c>
      <c r="N5" s="38">
        <v>2294.2359999999999</v>
      </c>
      <c r="O5" s="38">
        <v>2214.2950000000001</v>
      </c>
      <c r="P5" s="38">
        <v>2115.5639999999999</v>
      </c>
      <c r="Q5" s="36">
        <v>2002.4310155151893</v>
      </c>
      <c r="R5" s="36">
        <v>1852.5875593248106</v>
      </c>
      <c r="S5" s="36">
        <v>1657.5747664818616</v>
      </c>
      <c r="T5" s="36">
        <v>1497.965133536615</v>
      </c>
      <c r="U5" s="36">
        <v>1403.1464325183383</v>
      </c>
      <c r="V5" s="36">
        <v>1334.9597280395594</v>
      </c>
      <c r="W5" s="37">
        <v>1262.6497498432718</v>
      </c>
      <c r="Y5" s="189" t="s">
        <v>2</v>
      </c>
      <c r="Z5" s="253">
        <v>3571.6</v>
      </c>
      <c r="AA5" s="254"/>
      <c r="AB5" s="254"/>
      <c r="AC5" s="254"/>
      <c r="AD5" s="254"/>
      <c r="AE5" s="254"/>
      <c r="AF5" s="254"/>
      <c r="AG5" s="255"/>
    </row>
    <row r="6" spans="2:35" x14ac:dyDescent="0.2">
      <c r="B6" s="18" t="s">
        <v>2</v>
      </c>
      <c r="C6" s="38">
        <v>2845.895</v>
      </c>
      <c r="D6" s="38">
        <v>3010.7910000000002</v>
      </c>
      <c r="E6" s="38">
        <v>3171.1669999999999</v>
      </c>
      <c r="F6" s="38">
        <v>3105.5619999999999</v>
      </c>
      <c r="G6" s="38">
        <v>3167.2280000000001</v>
      </c>
      <c r="H6" s="38">
        <v>3039.1350000000002</v>
      </c>
      <c r="I6" s="38">
        <v>3200.721</v>
      </c>
      <c r="J6" s="38">
        <v>3306.1489999999999</v>
      </c>
      <c r="K6" s="38">
        <v>3513.1039999999998</v>
      </c>
      <c r="L6" s="38">
        <v>3805.7779999999998</v>
      </c>
      <c r="M6" s="38">
        <v>4039.9029999999998</v>
      </c>
      <c r="N6" s="38">
        <v>4084.7550000000001</v>
      </c>
      <c r="O6" s="38">
        <v>3998.1219999999998</v>
      </c>
      <c r="P6" s="38">
        <v>3571.5549999999998</v>
      </c>
      <c r="Q6" s="36">
        <v>3279.3529115024403</v>
      </c>
      <c r="R6" s="36">
        <v>2989.4490766490885</v>
      </c>
      <c r="S6" s="36">
        <v>2783.5537563477428</v>
      </c>
      <c r="T6" s="36">
        <v>2669.3880738541447</v>
      </c>
      <c r="U6" s="36">
        <v>2518.7795115190193</v>
      </c>
      <c r="V6" s="36">
        <v>2361.6564346834166</v>
      </c>
      <c r="W6" s="37">
        <v>2186.0265461979366</v>
      </c>
      <c r="Y6" s="189" t="s">
        <v>3</v>
      </c>
      <c r="Z6" s="253">
        <v>2901.8</v>
      </c>
      <c r="AA6" s="254"/>
      <c r="AB6" s="254"/>
      <c r="AC6" s="254"/>
      <c r="AD6" s="254"/>
      <c r="AE6" s="254"/>
      <c r="AF6" s="254"/>
      <c r="AG6" s="255"/>
      <c r="AI6" s="87">
        <f>SUM(Z11:Z14)</f>
        <v>10659.407472904635</v>
      </c>
    </row>
    <row r="7" spans="2:35" x14ac:dyDescent="0.2">
      <c r="B7" s="18" t="s">
        <v>3</v>
      </c>
      <c r="C7" s="38">
        <v>1316.1279999999999</v>
      </c>
      <c r="D7" s="38">
        <v>1464.5450000000001</v>
      </c>
      <c r="E7" s="38">
        <v>1645.502</v>
      </c>
      <c r="F7" s="38">
        <v>1747.4280000000001</v>
      </c>
      <c r="G7" s="38">
        <v>1851.7059999999999</v>
      </c>
      <c r="H7" s="38">
        <v>2013.7460000000001</v>
      </c>
      <c r="I7" s="38">
        <v>2207.1309999999999</v>
      </c>
      <c r="J7" s="38">
        <v>2423.8620000000001</v>
      </c>
      <c r="K7" s="38">
        <v>2487.9879999999998</v>
      </c>
      <c r="L7" s="38">
        <v>2550.8069999999998</v>
      </c>
      <c r="M7" s="38">
        <v>2560.614</v>
      </c>
      <c r="N7" s="38">
        <v>2585.3009999999999</v>
      </c>
      <c r="O7" s="38">
        <v>2796.7759999999998</v>
      </c>
      <c r="P7" s="38">
        <v>2901.826</v>
      </c>
      <c r="Q7" s="36">
        <v>3027.769084667259</v>
      </c>
      <c r="R7" s="36">
        <v>3094.5530051328697</v>
      </c>
      <c r="S7" s="36">
        <v>3078.9925645765934</v>
      </c>
      <c r="T7" s="36">
        <v>2862.0334738778611</v>
      </c>
      <c r="U7" s="36">
        <v>2616.6217170225659</v>
      </c>
      <c r="V7" s="36">
        <v>2347.9506806780241</v>
      </c>
      <c r="W7" s="37">
        <v>2137.7275847243209</v>
      </c>
      <c r="Y7" s="189" t="s">
        <v>4</v>
      </c>
      <c r="Z7" s="253">
        <v>2269.1</v>
      </c>
      <c r="AA7" s="254"/>
      <c r="AB7" s="254"/>
      <c r="AC7" s="254"/>
      <c r="AD7" s="254"/>
      <c r="AE7" s="254"/>
      <c r="AF7" s="254"/>
      <c r="AG7" s="255"/>
    </row>
    <row r="8" spans="2:35" x14ac:dyDescent="0.2">
      <c r="B8" s="18" t="s">
        <v>4</v>
      </c>
      <c r="C8" s="38">
        <v>522.37099999999998</v>
      </c>
      <c r="D8" s="38">
        <v>586.27099999999996</v>
      </c>
      <c r="E8" s="38">
        <v>668.18899999999996</v>
      </c>
      <c r="F8" s="38">
        <v>763.89099999999996</v>
      </c>
      <c r="G8" s="38">
        <v>922.53899999999999</v>
      </c>
      <c r="H8" s="38">
        <v>1090.6379999999999</v>
      </c>
      <c r="I8" s="38">
        <v>1256.4760000000001</v>
      </c>
      <c r="J8" s="38">
        <v>1322.0530000000001</v>
      </c>
      <c r="K8" s="38">
        <v>1382.37</v>
      </c>
      <c r="L8" s="38">
        <v>1619.366</v>
      </c>
      <c r="M8" s="38">
        <v>1868.7</v>
      </c>
      <c r="N8" s="38">
        <v>2005.62</v>
      </c>
      <c r="O8" s="38">
        <v>2110.096</v>
      </c>
      <c r="P8" s="38">
        <v>2269.0729999999999</v>
      </c>
      <c r="Q8" s="36">
        <v>2349.8544612197461</v>
      </c>
      <c r="R8" s="36">
        <v>2443.6388773882695</v>
      </c>
      <c r="S8" s="36">
        <v>2532.3088715995118</v>
      </c>
      <c r="T8" s="36">
        <v>2667.491461602438</v>
      </c>
      <c r="U8" s="36">
        <v>2774.2689283313816</v>
      </c>
      <c r="V8" s="36">
        <v>2843.5213790224507</v>
      </c>
      <c r="W8" s="37">
        <v>2827.5350510635772</v>
      </c>
      <c r="Y8" s="200" t="s">
        <v>5</v>
      </c>
      <c r="Z8" s="253">
        <v>303.2</v>
      </c>
      <c r="AA8" s="254"/>
      <c r="AB8" s="254"/>
      <c r="AC8" s="254"/>
      <c r="AD8" s="254"/>
      <c r="AE8" s="254"/>
      <c r="AF8" s="254"/>
      <c r="AG8" s="255"/>
    </row>
    <row r="9" spans="2:35" ht="13.5" thickBot="1" x14ac:dyDescent="0.25">
      <c r="B9" s="88" t="s">
        <v>5</v>
      </c>
      <c r="C9" s="38">
        <v>30.779</v>
      </c>
      <c r="D9" s="38">
        <v>31.754999999999999</v>
      </c>
      <c r="E9" s="38">
        <v>31.683</v>
      </c>
      <c r="F9" s="38">
        <v>42.933</v>
      </c>
      <c r="G9" s="38">
        <v>59.741</v>
      </c>
      <c r="H9" s="38">
        <v>81.204999999999998</v>
      </c>
      <c r="I9" s="38">
        <v>84.372</v>
      </c>
      <c r="J9" s="38">
        <v>92.126999999999995</v>
      </c>
      <c r="K9" s="38">
        <v>117.568</v>
      </c>
      <c r="L9" s="38">
        <v>149.10599999999999</v>
      </c>
      <c r="M9" s="38">
        <v>182.733</v>
      </c>
      <c r="N9" s="38">
        <v>190.30099999999999</v>
      </c>
      <c r="O9" s="38">
        <v>216.12200000000001</v>
      </c>
      <c r="P9" s="38">
        <v>303.19299999999998</v>
      </c>
      <c r="Q9" s="36">
        <v>351.80085017696246</v>
      </c>
      <c r="R9" s="36">
        <v>380.05769491427191</v>
      </c>
      <c r="S9" s="36">
        <v>355.7184516488287</v>
      </c>
      <c r="T9" s="36">
        <v>379.5608087819848</v>
      </c>
      <c r="U9" s="36">
        <v>391.72248829268221</v>
      </c>
      <c r="V9" s="36">
        <v>415.30690028753713</v>
      </c>
      <c r="W9" s="37">
        <v>430.68917867520327</v>
      </c>
      <c r="Y9" s="201" t="s">
        <v>155</v>
      </c>
      <c r="Z9" s="256">
        <f>SUM(Z4:AG7)</f>
        <v>10858.1</v>
      </c>
      <c r="AA9" s="257"/>
      <c r="AB9" s="257"/>
      <c r="AC9" s="257"/>
      <c r="AD9" s="257"/>
      <c r="AE9" s="257"/>
      <c r="AF9" s="257"/>
      <c r="AG9" s="258"/>
    </row>
    <row r="10" spans="2:35" ht="14.25" thickBot="1" x14ac:dyDescent="0.3">
      <c r="B10" s="123" t="s">
        <v>155</v>
      </c>
      <c r="C10" s="168">
        <f>SUM(C5:C8)</f>
        <v>7632.8009999999995</v>
      </c>
      <c r="D10" s="168">
        <f t="shared" ref="D10:P10" si="0">SUM(D5:D8)</f>
        <v>7929.4859999999999</v>
      </c>
      <c r="E10" s="168">
        <f t="shared" si="0"/>
        <v>8292.7950000000001</v>
      </c>
      <c r="F10" s="168">
        <f t="shared" si="0"/>
        <v>8530.3889999999992</v>
      </c>
      <c r="G10" s="168">
        <f t="shared" si="0"/>
        <v>8813.8410000000003</v>
      </c>
      <c r="H10" s="168">
        <f t="shared" si="0"/>
        <v>9004.2929999999997</v>
      </c>
      <c r="I10" s="168">
        <f t="shared" si="0"/>
        <v>9595.3919999999998</v>
      </c>
      <c r="J10" s="168">
        <f t="shared" si="0"/>
        <v>9915.0570000000007</v>
      </c>
      <c r="K10" s="168">
        <f t="shared" si="0"/>
        <v>10120.892</v>
      </c>
      <c r="L10" s="168">
        <f t="shared" si="0"/>
        <v>10535.973</v>
      </c>
      <c r="M10" s="168">
        <f t="shared" si="0"/>
        <v>10775.627</v>
      </c>
      <c r="N10" s="168">
        <f t="shared" si="0"/>
        <v>10969.912</v>
      </c>
      <c r="O10" s="168">
        <f t="shared" si="0"/>
        <v>11119.288999999999</v>
      </c>
      <c r="P10" s="168">
        <f t="shared" si="0"/>
        <v>10858.018</v>
      </c>
      <c r="Q10" s="169">
        <v>10659.407472904635</v>
      </c>
      <c r="R10" s="169">
        <v>10380.228518495038</v>
      </c>
      <c r="S10" s="169">
        <v>10052.429959005709</v>
      </c>
      <c r="T10" s="169">
        <v>9696.878142871059</v>
      </c>
      <c r="U10" s="169">
        <v>9312.8165893913047</v>
      </c>
      <c r="V10" s="169">
        <v>8888.088222423452</v>
      </c>
      <c r="W10" s="170">
        <v>8413.9389318291069</v>
      </c>
      <c r="Y10" s="158">
        <v>2020</v>
      </c>
      <c r="Z10" s="247" t="s">
        <v>8</v>
      </c>
      <c r="AA10" s="247" t="s">
        <v>9</v>
      </c>
      <c r="AB10" s="247" t="s">
        <v>10</v>
      </c>
      <c r="AC10" s="247" t="s">
        <v>11</v>
      </c>
      <c r="AD10" s="247" t="s">
        <v>12</v>
      </c>
      <c r="AE10" s="247" t="s">
        <v>13</v>
      </c>
      <c r="AF10" s="247" t="s">
        <v>14</v>
      </c>
      <c r="AG10" s="248" t="s">
        <v>15</v>
      </c>
    </row>
    <row r="11" spans="2:35" ht="13.5" thickBot="1" x14ac:dyDescent="0.25">
      <c r="B11" s="31" t="s">
        <v>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1"/>
      <c r="R11" s="91"/>
      <c r="S11" s="91"/>
      <c r="T11" s="91"/>
      <c r="U11" s="91"/>
      <c r="V11" s="91"/>
      <c r="W11" s="92"/>
      <c r="Y11" s="149" t="s">
        <v>1</v>
      </c>
      <c r="Z11" s="159">
        <f>$Q$5</f>
        <v>2002.4310155151893</v>
      </c>
      <c r="AA11" s="150">
        <f>$Q$12</f>
        <v>1989.6700189370581</v>
      </c>
      <c r="AB11" s="150">
        <f>$Q$19</f>
        <v>2013.852347940553</v>
      </c>
      <c r="AC11" s="150">
        <f>$Q$26</f>
        <v>2027.3705666120975</v>
      </c>
      <c r="AD11" s="150">
        <f>Q33</f>
        <v>1987.3169779823302</v>
      </c>
      <c r="AE11" s="150">
        <f>$Q$40</f>
        <v>2000.7382034173916</v>
      </c>
      <c r="AF11" s="150">
        <f>$Q$47</f>
        <v>1968.7177396222087</v>
      </c>
      <c r="AG11" s="151">
        <f>$Q$54</f>
        <v>1980.6226317315354</v>
      </c>
    </row>
    <row r="12" spans="2:35" x14ac:dyDescent="0.2">
      <c r="B12" s="21" t="s">
        <v>1</v>
      </c>
      <c r="C12" s="93">
        <v>2948.4070000000002</v>
      </c>
      <c r="D12" s="93">
        <v>2867.8789999999999</v>
      </c>
      <c r="E12" s="93">
        <v>2807.9369999999999</v>
      </c>
      <c r="F12" s="93">
        <v>2913.5079999999998</v>
      </c>
      <c r="G12" s="93">
        <v>2872.3679999999999</v>
      </c>
      <c r="H12" s="93">
        <v>2860.7739999999999</v>
      </c>
      <c r="I12" s="93">
        <v>2931.0639999999999</v>
      </c>
      <c r="J12" s="93">
        <v>2862.9929999999999</v>
      </c>
      <c r="K12" s="93">
        <v>2737.43</v>
      </c>
      <c r="L12" s="93">
        <v>2560.0219999999999</v>
      </c>
      <c r="M12" s="93">
        <v>2306.41</v>
      </c>
      <c r="N12" s="93">
        <v>2294.2359999999999</v>
      </c>
      <c r="O12" s="93">
        <v>2214.2950000000001</v>
      </c>
      <c r="P12" s="97">
        <v>2115.5639999999999</v>
      </c>
      <c r="Q12" s="96">
        <v>1989.6700189370581</v>
      </c>
      <c r="R12" s="94">
        <v>1828.2884489324663</v>
      </c>
      <c r="S12" s="94">
        <v>1658.893724233091</v>
      </c>
      <c r="T12" s="94">
        <v>1567.071060157276</v>
      </c>
      <c r="U12" s="94">
        <v>1555.3426628548818</v>
      </c>
      <c r="V12" s="94">
        <v>1567.8603807734307</v>
      </c>
      <c r="W12" s="95">
        <v>1530.7047414884935</v>
      </c>
      <c r="Y12" s="131" t="s">
        <v>2</v>
      </c>
      <c r="Z12" s="133">
        <f>$Q$6</f>
        <v>3279.3529115024403</v>
      </c>
      <c r="AA12" s="145">
        <f>$Q$13</f>
        <v>3279.7340041682373</v>
      </c>
      <c r="AB12" s="145">
        <f>$Q$20</f>
        <v>3310.6965934201035</v>
      </c>
      <c r="AC12" s="145">
        <f>$Q$27</f>
        <v>3347.0571850884658</v>
      </c>
      <c r="AD12" s="150">
        <f t="shared" ref="AD12:AD16" si="1">Q34</f>
        <v>3262.8479564379295</v>
      </c>
      <c r="AE12" s="145">
        <f>$Q$41</f>
        <v>3299.2005549168884</v>
      </c>
      <c r="AF12" s="145">
        <f>$Q$48</f>
        <v>3264.0676559406734</v>
      </c>
      <c r="AG12" s="146">
        <f>$Q$55</f>
        <v>3300.4278501625508</v>
      </c>
    </row>
    <row r="13" spans="2:35" x14ac:dyDescent="0.2">
      <c r="B13" s="18" t="s">
        <v>2</v>
      </c>
      <c r="C13" s="38">
        <v>2845.895</v>
      </c>
      <c r="D13" s="38">
        <v>3010.7910000000002</v>
      </c>
      <c r="E13" s="38">
        <v>3171.1669999999999</v>
      </c>
      <c r="F13" s="38">
        <v>3105.5619999999999</v>
      </c>
      <c r="G13" s="38">
        <v>3167.2280000000001</v>
      </c>
      <c r="H13" s="38">
        <v>3039.1350000000002</v>
      </c>
      <c r="I13" s="38">
        <v>3200.721</v>
      </c>
      <c r="J13" s="38">
        <v>3306.1489999999999</v>
      </c>
      <c r="K13" s="38">
        <v>3513.1039999999998</v>
      </c>
      <c r="L13" s="38">
        <v>3805.7779999999998</v>
      </c>
      <c r="M13" s="38">
        <v>4039.9029999999998</v>
      </c>
      <c r="N13" s="38">
        <v>4084.7550000000001</v>
      </c>
      <c r="O13" s="38">
        <v>3998.1219999999998</v>
      </c>
      <c r="P13" s="98">
        <v>3571.5549999999998</v>
      </c>
      <c r="Q13" s="35">
        <v>3279.7340041682373</v>
      </c>
      <c r="R13" s="36">
        <v>2990.0194985860221</v>
      </c>
      <c r="S13" s="36">
        <v>2784.2922264561148</v>
      </c>
      <c r="T13" s="36">
        <v>2670.0558380494367</v>
      </c>
      <c r="U13" s="36">
        <v>2506.52246172492</v>
      </c>
      <c r="V13" s="36">
        <v>2337.8112329922947</v>
      </c>
      <c r="W13" s="37">
        <v>2187.8351278531336</v>
      </c>
      <c r="Y13" s="131" t="s">
        <v>3</v>
      </c>
      <c r="Z13" s="133">
        <f>$Q$7</f>
        <v>3027.769084667259</v>
      </c>
      <c r="AA13" s="145">
        <f>$Q$14</f>
        <v>3029.0195698097946</v>
      </c>
      <c r="AB13" s="145">
        <f>$Q$21</f>
        <v>3011.3983516853204</v>
      </c>
      <c r="AC13" s="145">
        <f>$Q$28</f>
        <v>3018.5681031939594</v>
      </c>
      <c r="AD13" s="150">
        <f t="shared" si="1"/>
        <v>2998.1603353109135</v>
      </c>
      <c r="AE13" s="145">
        <f>$Q$42</f>
        <v>3005.3251062091699</v>
      </c>
      <c r="AF13" s="145">
        <f>$Q$49</f>
        <v>3000.113645698957</v>
      </c>
      <c r="AG13" s="146">
        <f>$Q$56</f>
        <v>3007.2809154116967</v>
      </c>
    </row>
    <row r="14" spans="2:35" x14ac:dyDescent="0.2">
      <c r="B14" s="18" t="s">
        <v>3</v>
      </c>
      <c r="C14" s="38">
        <v>1316.1279999999999</v>
      </c>
      <c r="D14" s="38">
        <v>1464.5450000000001</v>
      </c>
      <c r="E14" s="38">
        <v>1645.502</v>
      </c>
      <c r="F14" s="38">
        <v>1747.4280000000001</v>
      </c>
      <c r="G14" s="38">
        <v>1851.7059999999999</v>
      </c>
      <c r="H14" s="38">
        <v>2013.7460000000001</v>
      </c>
      <c r="I14" s="38">
        <v>2207.1309999999999</v>
      </c>
      <c r="J14" s="38">
        <v>2423.8620000000001</v>
      </c>
      <c r="K14" s="38">
        <v>2487.9879999999998</v>
      </c>
      <c r="L14" s="38">
        <v>2550.8069999999998</v>
      </c>
      <c r="M14" s="38">
        <v>2560.614</v>
      </c>
      <c r="N14" s="38">
        <v>2585.3009999999999</v>
      </c>
      <c r="O14" s="38">
        <v>2796.7759999999998</v>
      </c>
      <c r="P14" s="98">
        <v>2901.826</v>
      </c>
      <c r="Q14" s="35">
        <v>3029.0195698097946</v>
      </c>
      <c r="R14" s="36">
        <v>3098.4885247177649</v>
      </c>
      <c r="S14" s="36">
        <v>3086.912154243013</v>
      </c>
      <c r="T14" s="36">
        <v>2873.2372533394705</v>
      </c>
      <c r="U14" s="36">
        <v>2629.8951740077391</v>
      </c>
      <c r="V14" s="36">
        <v>2361.8258529156524</v>
      </c>
      <c r="W14" s="37">
        <v>2151.2328606134461</v>
      </c>
      <c r="Y14" s="131" t="s">
        <v>4</v>
      </c>
      <c r="Z14" s="133">
        <f>$Q$8</f>
        <v>2349.8544612197461</v>
      </c>
      <c r="AA14" s="145">
        <f>$Q$15</f>
        <v>2362.8337947638947</v>
      </c>
      <c r="AB14" s="145">
        <f>$Q$22</f>
        <v>2365.879460306177</v>
      </c>
      <c r="AC14" s="145">
        <f>$Q$29</f>
        <v>2371.5490899924666</v>
      </c>
      <c r="AD14" s="150">
        <f t="shared" si="1"/>
        <v>2353.9040567901584</v>
      </c>
      <c r="AE14" s="145">
        <f>$Q$43</f>
        <v>2359.5685338357916</v>
      </c>
      <c r="AF14" s="145">
        <f>$Q$50</f>
        <v>2354.5943986554162</v>
      </c>
      <c r="AG14" s="146">
        <f>$Q$57</f>
        <v>2360.2597008361836</v>
      </c>
    </row>
    <row r="15" spans="2:35" x14ac:dyDescent="0.2">
      <c r="B15" s="18" t="s">
        <v>4</v>
      </c>
      <c r="C15" s="38">
        <v>522.37099999999998</v>
      </c>
      <c r="D15" s="38">
        <v>586.27099999999996</v>
      </c>
      <c r="E15" s="38">
        <v>668.18899999999996</v>
      </c>
      <c r="F15" s="38">
        <v>763.89099999999996</v>
      </c>
      <c r="G15" s="38">
        <v>922.53899999999999</v>
      </c>
      <c r="H15" s="38">
        <v>1090.6379999999999</v>
      </c>
      <c r="I15" s="38">
        <v>1256.4760000000001</v>
      </c>
      <c r="J15" s="38">
        <v>1322.0530000000001</v>
      </c>
      <c r="K15" s="38">
        <v>1382.37</v>
      </c>
      <c r="L15" s="38">
        <v>1619.366</v>
      </c>
      <c r="M15" s="38">
        <v>1868.7</v>
      </c>
      <c r="N15" s="38">
        <v>2005.62</v>
      </c>
      <c r="O15" s="38">
        <v>2110.096</v>
      </c>
      <c r="P15" s="98">
        <v>2269.0729999999999</v>
      </c>
      <c r="Q15" s="35">
        <v>2362.8337947638947</v>
      </c>
      <c r="R15" s="36">
        <v>2492.6653388577001</v>
      </c>
      <c r="S15" s="36">
        <v>2624.3820380027846</v>
      </c>
      <c r="T15" s="36">
        <v>2812.2679612648622</v>
      </c>
      <c r="U15" s="36">
        <v>2980.590273524173</v>
      </c>
      <c r="V15" s="36">
        <v>3118.8744023870508</v>
      </c>
      <c r="W15" s="37">
        <v>3171.6014966391217</v>
      </c>
      <c r="Y15" s="134" t="s">
        <v>5</v>
      </c>
      <c r="Z15" s="133">
        <f>$Q$9</f>
        <v>351.80085017696246</v>
      </c>
      <c r="AA15" s="145">
        <f>$Q$16</f>
        <v>359.4993642006018</v>
      </c>
      <c r="AB15" s="145">
        <f>$Q$23</f>
        <v>359.64081845293998</v>
      </c>
      <c r="AC15" s="145">
        <f>$Q$30</f>
        <v>359.68064862423432</v>
      </c>
      <c r="AD15" s="150">
        <f t="shared" si="1"/>
        <v>353.72259157713899</v>
      </c>
      <c r="AE15" s="145">
        <f>$Q$44</f>
        <v>353.76220650983601</v>
      </c>
      <c r="AF15" s="145">
        <f>$Q$51</f>
        <v>353.61870610703227</v>
      </c>
      <c r="AG15" s="146">
        <f>$Q$58</f>
        <v>353.65831611526664</v>
      </c>
    </row>
    <row r="16" spans="2:35" ht="13.5" thickBot="1" x14ac:dyDescent="0.25">
      <c r="B16" s="105" t="s">
        <v>5</v>
      </c>
      <c r="C16" s="106">
        <v>30.779</v>
      </c>
      <c r="D16" s="106">
        <v>31.754999999999999</v>
      </c>
      <c r="E16" s="106">
        <v>31.683</v>
      </c>
      <c r="F16" s="106">
        <v>42.933</v>
      </c>
      <c r="G16" s="106">
        <v>59.741</v>
      </c>
      <c r="H16" s="106">
        <v>81.204999999999998</v>
      </c>
      <c r="I16" s="106">
        <v>84.372</v>
      </c>
      <c r="J16" s="106">
        <v>92.126999999999995</v>
      </c>
      <c r="K16" s="106">
        <v>117.568</v>
      </c>
      <c r="L16" s="106">
        <v>149.10599999999999</v>
      </c>
      <c r="M16" s="106">
        <v>182.733</v>
      </c>
      <c r="N16" s="106">
        <v>190.30099999999999</v>
      </c>
      <c r="O16" s="106">
        <v>216.12200000000001</v>
      </c>
      <c r="P16" s="107">
        <v>303.19299999999998</v>
      </c>
      <c r="Q16" s="108">
        <v>359.4993642006018</v>
      </c>
      <c r="R16" s="109">
        <v>408.9561671314633</v>
      </c>
      <c r="S16" s="109">
        <v>403.38106798102467</v>
      </c>
      <c r="T16" s="109">
        <v>453.88138935074238</v>
      </c>
      <c r="U16" s="109">
        <v>498.29423017810262</v>
      </c>
      <c r="V16" s="109">
        <v>561.38606908065071</v>
      </c>
      <c r="W16" s="110">
        <v>617.25846882337896</v>
      </c>
      <c r="Y16" s="135" t="s">
        <v>155</v>
      </c>
      <c r="Z16" s="136">
        <f>$Q$10</f>
        <v>10659.407472904635</v>
      </c>
      <c r="AA16" s="147">
        <f>$Q$17</f>
        <v>10661.257387678983</v>
      </c>
      <c r="AB16" s="147">
        <f>$Q$24</f>
        <v>10701.826753352154</v>
      </c>
      <c r="AC16" s="147">
        <f>$Q$31</f>
        <v>10764.544944886988</v>
      </c>
      <c r="AD16" s="150">
        <f t="shared" si="1"/>
        <v>10602.22932652133</v>
      </c>
      <c r="AE16" s="147">
        <f>$Q$45</f>
        <v>10664.83239837924</v>
      </c>
      <c r="AF16" s="147">
        <f>$Q$52</f>
        <v>10587.493439917254</v>
      </c>
      <c r="AG16" s="148">
        <f>$Q$59</f>
        <v>10648.591098141966</v>
      </c>
    </row>
    <row r="17" spans="2:33" ht="14.25" thickBot="1" x14ac:dyDescent="0.3">
      <c r="B17" s="111" t="s">
        <v>155</v>
      </c>
      <c r="C17" s="112">
        <f>SUM(C12:C15)</f>
        <v>7632.8009999999995</v>
      </c>
      <c r="D17" s="112">
        <f t="shared" ref="D17:P17" si="2">SUM(D12:D15)</f>
        <v>7929.4859999999999</v>
      </c>
      <c r="E17" s="112">
        <f t="shared" si="2"/>
        <v>8292.7950000000001</v>
      </c>
      <c r="F17" s="112">
        <f t="shared" si="2"/>
        <v>8530.3889999999992</v>
      </c>
      <c r="G17" s="112">
        <f t="shared" si="2"/>
        <v>8813.8410000000003</v>
      </c>
      <c r="H17" s="112">
        <f t="shared" si="2"/>
        <v>9004.2929999999997</v>
      </c>
      <c r="I17" s="112">
        <f t="shared" si="2"/>
        <v>9595.3919999999998</v>
      </c>
      <c r="J17" s="112">
        <f t="shared" si="2"/>
        <v>9915.0570000000007</v>
      </c>
      <c r="K17" s="112">
        <f t="shared" si="2"/>
        <v>10120.892</v>
      </c>
      <c r="L17" s="112">
        <f t="shared" si="2"/>
        <v>10535.973</v>
      </c>
      <c r="M17" s="112">
        <f t="shared" si="2"/>
        <v>10775.627</v>
      </c>
      <c r="N17" s="112">
        <f t="shared" si="2"/>
        <v>10969.912</v>
      </c>
      <c r="O17" s="112">
        <f t="shared" si="2"/>
        <v>11119.288999999999</v>
      </c>
      <c r="P17" s="113">
        <f t="shared" si="2"/>
        <v>10858.018</v>
      </c>
      <c r="Q17" s="114">
        <v>10661.257387678983</v>
      </c>
      <c r="R17" s="115">
        <v>10409.461811093954</v>
      </c>
      <c r="S17" s="115">
        <v>10154.480142935005</v>
      </c>
      <c r="T17" s="115">
        <v>9922.6321128110449</v>
      </c>
      <c r="U17" s="115">
        <v>9672.3505721117144</v>
      </c>
      <c r="V17" s="115">
        <v>9386.3718690684291</v>
      </c>
      <c r="W17" s="116">
        <v>9041.3742265941946</v>
      </c>
      <c r="Y17" s="158">
        <v>2025</v>
      </c>
      <c r="Z17" s="157" t="s">
        <v>8</v>
      </c>
      <c r="AA17" s="157" t="s">
        <v>9</v>
      </c>
      <c r="AB17" s="157" t="s">
        <v>10</v>
      </c>
      <c r="AC17" s="157" t="s">
        <v>11</v>
      </c>
      <c r="AD17" s="157" t="s">
        <v>12</v>
      </c>
      <c r="AE17" s="157" t="s">
        <v>13</v>
      </c>
      <c r="AF17" s="157" t="s">
        <v>14</v>
      </c>
      <c r="AG17" s="180" t="s">
        <v>15</v>
      </c>
    </row>
    <row r="18" spans="2:33" ht="13.5" thickBot="1" x14ac:dyDescent="0.25">
      <c r="B18" s="31" t="s">
        <v>10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3"/>
      <c r="Q18" s="31"/>
      <c r="R18" s="91"/>
      <c r="S18" s="91"/>
      <c r="T18" s="91"/>
      <c r="U18" s="91"/>
      <c r="V18" s="91"/>
      <c r="W18" s="92"/>
      <c r="Y18" s="149" t="s">
        <v>1</v>
      </c>
      <c r="Z18" s="159">
        <f>$R$5</f>
        <v>1852.5875593248106</v>
      </c>
      <c r="AA18" s="150">
        <f>$R$12</f>
        <v>1828.2884489324663</v>
      </c>
      <c r="AB18" s="150">
        <f>$R$19</f>
        <v>1864.1459998238845</v>
      </c>
      <c r="AC18" s="150">
        <f>$R$26</f>
        <v>1897.596546529953</v>
      </c>
      <c r="AD18" s="150">
        <f>R33</f>
        <v>1804.7657920279173</v>
      </c>
      <c r="AE18" s="150">
        <f>$R$40</f>
        <v>1834.0936153232419</v>
      </c>
      <c r="AF18" s="150">
        <f>$R$47</f>
        <v>1770.6585253729522</v>
      </c>
      <c r="AG18" s="151">
        <f>$R$54</f>
        <v>1797.8274245347723</v>
      </c>
    </row>
    <row r="19" spans="2:33" x14ac:dyDescent="0.2">
      <c r="B19" s="21" t="s">
        <v>1</v>
      </c>
      <c r="C19" s="93">
        <v>2948.4070000000002</v>
      </c>
      <c r="D19" s="93">
        <v>2867.8789999999999</v>
      </c>
      <c r="E19" s="93">
        <v>2807.9369999999999</v>
      </c>
      <c r="F19" s="93">
        <v>2913.5079999999998</v>
      </c>
      <c r="G19" s="93">
        <v>2872.3679999999999</v>
      </c>
      <c r="H19" s="93">
        <v>2860.7739999999999</v>
      </c>
      <c r="I19" s="93">
        <v>2931.0639999999999</v>
      </c>
      <c r="J19" s="93">
        <v>2862.9929999999999</v>
      </c>
      <c r="K19" s="93">
        <v>2737.43</v>
      </c>
      <c r="L19" s="93">
        <v>2560.0219999999999</v>
      </c>
      <c r="M19" s="93">
        <v>2306.41</v>
      </c>
      <c r="N19" s="93">
        <v>2294.2359999999999</v>
      </c>
      <c r="O19" s="93">
        <v>2214.2950000000001</v>
      </c>
      <c r="P19" s="97">
        <v>2115.5639999999999</v>
      </c>
      <c r="Q19" s="96">
        <v>2013.852347940553</v>
      </c>
      <c r="R19" s="94">
        <v>1864.1459998238845</v>
      </c>
      <c r="S19" s="94">
        <v>1717.0590648211917</v>
      </c>
      <c r="T19" s="94">
        <v>1648.4885902647788</v>
      </c>
      <c r="U19" s="94">
        <v>1661.8939529872544</v>
      </c>
      <c r="V19" s="94">
        <v>1701.6301967898539</v>
      </c>
      <c r="W19" s="95">
        <v>1691.4202241349285</v>
      </c>
      <c r="Y19" s="131" t="s">
        <v>2</v>
      </c>
      <c r="Z19" s="133">
        <f>$R$6</f>
        <v>2989.4490766490885</v>
      </c>
      <c r="AA19" s="145">
        <f>$R$13</f>
        <v>2990.0194985860221</v>
      </c>
      <c r="AB19" s="145">
        <f>$R$20</f>
        <v>3049.8406739927927</v>
      </c>
      <c r="AC19" s="145">
        <f>$R$27</f>
        <v>3127.5844381105535</v>
      </c>
      <c r="AD19" s="150">
        <f t="shared" ref="AD19:AD23" si="3">R34</f>
        <v>2957.0917863723362</v>
      </c>
      <c r="AE19" s="145">
        <f>$R$41</f>
        <v>3034.7630230154255</v>
      </c>
      <c r="AF19" s="145">
        <f>$R$48</f>
        <v>2960.7109770526667</v>
      </c>
      <c r="AG19" s="146">
        <f>$R$55</f>
        <v>3038.4485142310646</v>
      </c>
    </row>
    <row r="20" spans="2:33" x14ac:dyDescent="0.2">
      <c r="B20" s="18" t="s">
        <v>2</v>
      </c>
      <c r="C20" s="38">
        <v>2845.895</v>
      </c>
      <c r="D20" s="38">
        <v>3010.7910000000002</v>
      </c>
      <c r="E20" s="38">
        <v>3171.1669999999999</v>
      </c>
      <c r="F20" s="38">
        <v>3105.5619999999999</v>
      </c>
      <c r="G20" s="38">
        <v>3167.2280000000001</v>
      </c>
      <c r="H20" s="38">
        <v>3039.1350000000002</v>
      </c>
      <c r="I20" s="38">
        <v>3200.721</v>
      </c>
      <c r="J20" s="38">
        <v>3306.1489999999999</v>
      </c>
      <c r="K20" s="38">
        <v>3513.1039999999998</v>
      </c>
      <c r="L20" s="38">
        <v>3805.7779999999998</v>
      </c>
      <c r="M20" s="38">
        <v>4039.9029999999998</v>
      </c>
      <c r="N20" s="38">
        <v>4084.7550000000001</v>
      </c>
      <c r="O20" s="38">
        <v>3998.1219999999998</v>
      </c>
      <c r="P20" s="98">
        <v>3571.5549999999998</v>
      </c>
      <c r="Q20" s="35">
        <v>3310.6965934201035</v>
      </c>
      <c r="R20" s="36">
        <v>3049.8406739927927</v>
      </c>
      <c r="S20" s="36">
        <v>2896.9918175889911</v>
      </c>
      <c r="T20" s="36">
        <v>2832.456819281389</v>
      </c>
      <c r="U20" s="36">
        <v>2712.1778812547946</v>
      </c>
      <c r="V20" s="36">
        <v>2576.1322009259911</v>
      </c>
      <c r="W20" s="37">
        <v>2456.8415984247686</v>
      </c>
      <c r="Y20" s="131" t="s">
        <v>3</v>
      </c>
      <c r="Z20" s="133">
        <f>$R$7</f>
        <v>3094.5530051328697</v>
      </c>
      <c r="AA20" s="145">
        <f>$R$14</f>
        <v>3098.4885247177649</v>
      </c>
      <c r="AB20" s="145">
        <f>$R$21</f>
        <v>3060.8716371182409</v>
      </c>
      <c r="AC20" s="145">
        <f>$R$28</f>
        <v>3070.9050039407539</v>
      </c>
      <c r="AD20" s="150">
        <f t="shared" si="3"/>
        <v>3028.0574897506822</v>
      </c>
      <c r="AE20" s="145">
        <f>$R$42</f>
        <v>3038.0631103580599</v>
      </c>
      <c r="AF20" s="145">
        <f>$R$49</f>
        <v>3031.7119982436116</v>
      </c>
      <c r="AG20" s="146">
        <f>$R$56</f>
        <v>3041.7265478206273</v>
      </c>
    </row>
    <row r="21" spans="2:33" s="20" customFormat="1" x14ac:dyDescent="0.2">
      <c r="B21" s="18" t="s">
        <v>3</v>
      </c>
      <c r="C21" s="38">
        <v>1316.1279999999999</v>
      </c>
      <c r="D21" s="38">
        <v>1464.5450000000001</v>
      </c>
      <c r="E21" s="38">
        <v>1645.502</v>
      </c>
      <c r="F21" s="38">
        <v>1747.4280000000001</v>
      </c>
      <c r="G21" s="38">
        <v>1851.7059999999999</v>
      </c>
      <c r="H21" s="38">
        <v>2013.7460000000001</v>
      </c>
      <c r="I21" s="38">
        <v>2207.1309999999999</v>
      </c>
      <c r="J21" s="38">
        <v>2423.8620000000001</v>
      </c>
      <c r="K21" s="38">
        <v>2487.9879999999998</v>
      </c>
      <c r="L21" s="38">
        <v>2550.8069999999998</v>
      </c>
      <c r="M21" s="38">
        <v>2560.614</v>
      </c>
      <c r="N21" s="38">
        <v>2585.3009999999999</v>
      </c>
      <c r="O21" s="38">
        <v>2796.7759999999998</v>
      </c>
      <c r="P21" s="98">
        <v>2901.826</v>
      </c>
      <c r="Q21" s="35">
        <v>3011.3983516853204</v>
      </c>
      <c r="R21" s="36">
        <v>3060.8716371182409</v>
      </c>
      <c r="S21" s="36">
        <v>3042.0550933511631</v>
      </c>
      <c r="T21" s="36">
        <v>2834.2935627772695</v>
      </c>
      <c r="U21" s="36">
        <v>2614.9711405006437</v>
      </c>
      <c r="V21" s="36">
        <v>2389.5461379407006</v>
      </c>
      <c r="W21" s="37">
        <v>2228.355067623887</v>
      </c>
      <c r="Y21" s="131" t="s">
        <v>4</v>
      </c>
      <c r="Z21" s="133">
        <f>$R$8</f>
        <v>2443.6388773882695</v>
      </c>
      <c r="AA21" s="145">
        <f>$R$15</f>
        <v>2492.6653388577001</v>
      </c>
      <c r="AB21" s="145">
        <f>$R$22</f>
        <v>2497.9186227855107</v>
      </c>
      <c r="AC21" s="145">
        <f>$R$29</f>
        <v>2507.2849339949053</v>
      </c>
      <c r="AD21" s="150">
        <f t="shared" si="3"/>
        <v>2450.6135191000481</v>
      </c>
      <c r="AE21" s="145">
        <f>$R$43</f>
        <v>2459.8942593238066</v>
      </c>
      <c r="AF21" s="145">
        <f>$R$50</f>
        <v>2452.0413535493299</v>
      </c>
      <c r="AG21" s="146">
        <f>$R$57</f>
        <v>2461.3255461315325</v>
      </c>
    </row>
    <row r="22" spans="2:33" x14ac:dyDescent="0.2">
      <c r="B22" s="18" t="s">
        <v>4</v>
      </c>
      <c r="C22" s="38">
        <v>522.37099999999998</v>
      </c>
      <c r="D22" s="38">
        <v>586.27099999999996</v>
      </c>
      <c r="E22" s="38">
        <v>668.18899999999996</v>
      </c>
      <c r="F22" s="38">
        <v>763.89099999999996</v>
      </c>
      <c r="G22" s="38">
        <v>922.53899999999999</v>
      </c>
      <c r="H22" s="38">
        <v>1090.6379999999999</v>
      </c>
      <c r="I22" s="38">
        <v>1256.4760000000001</v>
      </c>
      <c r="J22" s="38">
        <v>1322.0530000000001</v>
      </c>
      <c r="K22" s="38">
        <v>1382.37</v>
      </c>
      <c r="L22" s="38">
        <v>1619.366</v>
      </c>
      <c r="M22" s="38">
        <v>1868.7</v>
      </c>
      <c r="N22" s="38">
        <v>2005.62</v>
      </c>
      <c r="O22" s="38">
        <v>2110.096</v>
      </c>
      <c r="P22" s="98">
        <v>2269.0729999999999</v>
      </c>
      <c r="Q22" s="35">
        <v>2365.879460306177</v>
      </c>
      <c r="R22" s="36">
        <v>2497.9186227855107</v>
      </c>
      <c r="S22" s="36">
        <v>2629.5892807623777</v>
      </c>
      <c r="T22" s="36">
        <v>2812.8946237804576</v>
      </c>
      <c r="U22" s="36">
        <v>2973.1586388901328</v>
      </c>
      <c r="V22" s="36">
        <v>3101.9051111265189</v>
      </c>
      <c r="W22" s="37">
        <v>3149.7585553526833</v>
      </c>
      <c r="Y22" s="134" t="s">
        <v>5</v>
      </c>
      <c r="Z22" s="133">
        <f>$R$9</f>
        <v>380.05769491427191</v>
      </c>
      <c r="AA22" s="145">
        <f>$R$16</f>
        <v>408.9561671314633</v>
      </c>
      <c r="AB22" s="145">
        <f>$R$23</f>
        <v>409.2679908937759</v>
      </c>
      <c r="AC22" s="145">
        <f>$R$30</f>
        <v>409.76118152466319</v>
      </c>
      <c r="AD22" s="150">
        <f t="shared" si="3"/>
        <v>385.34126450864289</v>
      </c>
      <c r="AE22" s="145">
        <f>$R$44</f>
        <v>385.81827913358802</v>
      </c>
      <c r="AF22" s="145">
        <f>$R$51</f>
        <v>384.75502641404211</v>
      </c>
      <c r="AG22" s="146">
        <f>$R$58</f>
        <v>385.23177813476673</v>
      </c>
    </row>
    <row r="23" spans="2:33" ht="13.5" thickBot="1" x14ac:dyDescent="0.25">
      <c r="B23" s="105" t="s">
        <v>5</v>
      </c>
      <c r="C23" s="106">
        <v>30.779</v>
      </c>
      <c r="D23" s="106">
        <v>31.754999999999999</v>
      </c>
      <c r="E23" s="106">
        <v>31.683</v>
      </c>
      <c r="F23" s="106">
        <v>42.933</v>
      </c>
      <c r="G23" s="106">
        <v>59.741</v>
      </c>
      <c r="H23" s="106">
        <v>81.204999999999998</v>
      </c>
      <c r="I23" s="106">
        <v>84.372</v>
      </c>
      <c r="J23" s="106">
        <v>92.126999999999995</v>
      </c>
      <c r="K23" s="106">
        <v>117.568</v>
      </c>
      <c r="L23" s="106">
        <v>149.10599999999999</v>
      </c>
      <c r="M23" s="106">
        <v>182.733</v>
      </c>
      <c r="N23" s="106">
        <v>190.30099999999999</v>
      </c>
      <c r="O23" s="106">
        <v>216.12200000000001</v>
      </c>
      <c r="P23" s="107">
        <v>303.19299999999998</v>
      </c>
      <c r="Q23" s="108">
        <v>359.64081845293998</v>
      </c>
      <c r="R23" s="109">
        <v>409.2679908937759</v>
      </c>
      <c r="S23" s="109">
        <v>404.2837494721856</v>
      </c>
      <c r="T23" s="109">
        <v>455.86030422695819</v>
      </c>
      <c r="U23" s="109">
        <v>501.54652955990082</v>
      </c>
      <c r="V23" s="109">
        <v>565.09217583915847</v>
      </c>
      <c r="W23" s="110">
        <v>619.74686665324577</v>
      </c>
      <c r="Y23" s="135" t="s">
        <v>155</v>
      </c>
      <c r="Z23" s="136">
        <f>$R$10</f>
        <v>10380.228518495038</v>
      </c>
      <c r="AA23" s="147">
        <f>$R$17</f>
        <v>10409.461811093954</v>
      </c>
      <c r="AB23" s="147">
        <f>$R$24</f>
        <v>10472.77693372043</v>
      </c>
      <c r="AC23" s="147">
        <f>$R$31</f>
        <v>10603.370922576167</v>
      </c>
      <c r="AD23" s="150">
        <f t="shared" si="3"/>
        <v>10240.528587250983</v>
      </c>
      <c r="AE23" s="147">
        <f>$R$45</f>
        <v>10366.814008020534</v>
      </c>
      <c r="AF23" s="147">
        <f>$R$52</f>
        <v>10215.12285421856</v>
      </c>
      <c r="AG23" s="148">
        <f>$R$59</f>
        <v>10339.328032717996</v>
      </c>
    </row>
    <row r="24" spans="2:33" ht="14.25" thickBot="1" x14ac:dyDescent="0.3">
      <c r="B24" s="111" t="s">
        <v>155</v>
      </c>
      <c r="C24" s="112">
        <f>SUM(C19:C22)</f>
        <v>7632.8009999999995</v>
      </c>
      <c r="D24" s="112">
        <f t="shared" ref="D24:P24" si="4">SUM(D19:D22)</f>
        <v>7929.4859999999999</v>
      </c>
      <c r="E24" s="112">
        <f t="shared" si="4"/>
        <v>8292.7950000000001</v>
      </c>
      <c r="F24" s="112">
        <f t="shared" si="4"/>
        <v>8530.3889999999992</v>
      </c>
      <c r="G24" s="112">
        <f t="shared" si="4"/>
        <v>8813.8410000000003</v>
      </c>
      <c r="H24" s="112">
        <f t="shared" si="4"/>
        <v>9004.2929999999997</v>
      </c>
      <c r="I24" s="112">
        <f t="shared" si="4"/>
        <v>9595.3919999999998</v>
      </c>
      <c r="J24" s="112">
        <f t="shared" si="4"/>
        <v>9915.0570000000007</v>
      </c>
      <c r="K24" s="112">
        <f t="shared" si="4"/>
        <v>10120.892</v>
      </c>
      <c r="L24" s="112">
        <f t="shared" si="4"/>
        <v>10535.973</v>
      </c>
      <c r="M24" s="112">
        <f t="shared" si="4"/>
        <v>10775.627</v>
      </c>
      <c r="N24" s="112">
        <f t="shared" si="4"/>
        <v>10969.912</v>
      </c>
      <c r="O24" s="112">
        <f t="shared" si="4"/>
        <v>11119.288999999999</v>
      </c>
      <c r="P24" s="113">
        <f t="shared" si="4"/>
        <v>10858.018</v>
      </c>
      <c r="Q24" s="114">
        <v>10701.826753352154</v>
      </c>
      <c r="R24" s="115">
        <v>10472.77693372043</v>
      </c>
      <c r="S24" s="115">
        <v>10285.695256523722</v>
      </c>
      <c r="T24" s="115">
        <v>10128.133596103895</v>
      </c>
      <c r="U24" s="115">
        <v>9962.2016136328257</v>
      </c>
      <c r="V24" s="115">
        <v>9769.2136467830642</v>
      </c>
      <c r="W24" s="116">
        <v>9526.3754455362687</v>
      </c>
      <c r="Y24" s="175">
        <v>2030</v>
      </c>
      <c r="Z24" s="154" t="s">
        <v>8</v>
      </c>
      <c r="AA24" s="154" t="s">
        <v>9</v>
      </c>
      <c r="AB24" s="154" t="s">
        <v>10</v>
      </c>
      <c r="AC24" s="154" t="s">
        <v>11</v>
      </c>
      <c r="AD24" s="157" t="s">
        <v>12</v>
      </c>
      <c r="AE24" s="154" t="s">
        <v>13</v>
      </c>
      <c r="AF24" s="154" t="s">
        <v>14</v>
      </c>
      <c r="AG24" s="155" t="s">
        <v>15</v>
      </c>
    </row>
    <row r="25" spans="2:33" ht="13.5" thickBot="1" x14ac:dyDescent="0.25">
      <c r="B25" s="31" t="s">
        <v>11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31"/>
      <c r="R25" s="91"/>
      <c r="S25" s="91"/>
      <c r="T25" s="91"/>
      <c r="U25" s="91"/>
      <c r="V25" s="91"/>
      <c r="W25" s="92"/>
      <c r="Y25" s="34" t="s">
        <v>1</v>
      </c>
      <c r="Z25" s="153">
        <f>$S$5</f>
        <v>1657.5747664818616</v>
      </c>
      <c r="AA25" s="178">
        <f>$S$12</f>
        <v>1658.893724233091</v>
      </c>
      <c r="AB25" s="178">
        <f>$S$19</f>
        <v>1717.0590648211917</v>
      </c>
      <c r="AC25" s="178">
        <f>$S$26</f>
        <v>1778.3467363847819</v>
      </c>
      <c r="AD25" s="150">
        <f>S33</f>
        <v>1602.7018552296781</v>
      </c>
      <c r="AE25" s="178">
        <f>$S$40</f>
        <v>1655.4134681623923</v>
      </c>
      <c r="AF25" s="178">
        <f>$S$47</f>
        <v>1539.7786722623264</v>
      </c>
      <c r="AG25" s="179">
        <f>$S$54</f>
        <v>1588.3926917086069</v>
      </c>
    </row>
    <row r="26" spans="2:33" x14ac:dyDescent="0.2">
      <c r="B26" s="21" t="s">
        <v>1</v>
      </c>
      <c r="C26" s="93">
        <v>2948.4070000000002</v>
      </c>
      <c r="D26" s="93">
        <v>2867.8789999999999</v>
      </c>
      <c r="E26" s="93">
        <v>2807.9369999999999</v>
      </c>
      <c r="F26" s="93">
        <v>2913.5079999999998</v>
      </c>
      <c r="G26" s="93">
        <v>2872.3679999999999</v>
      </c>
      <c r="H26" s="93">
        <v>2860.7739999999999</v>
      </c>
      <c r="I26" s="93">
        <v>2931.0639999999999</v>
      </c>
      <c r="J26" s="93">
        <v>2862.9929999999999</v>
      </c>
      <c r="K26" s="93">
        <v>2737.43</v>
      </c>
      <c r="L26" s="93">
        <v>2560.0219999999999</v>
      </c>
      <c r="M26" s="93">
        <v>2306.41</v>
      </c>
      <c r="N26" s="93">
        <v>2294.2359999999999</v>
      </c>
      <c r="O26" s="93">
        <v>2214.2950000000001</v>
      </c>
      <c r="P26" s="97">
        <v>2115.5639999999999</v>
      </c>
      <c r="Q26" s="96">
        <v>2027.3705666120975</v>
      </c>
      <c r="R26" s="94">
        <v>1897.596546529953</v>
      </c>
      <c r="S26" s="94">
        <v>1778.3467363847819</v>
      </c>
      <c r="T26" s="94">
        <v>1741.5883078878048</v>
      </c>
      <c r="U26" s="94">
        <v>1784.333031967122</v>
      </c>
      <c r="V26" s="94">
        <v>1846.4407459149077</v>
      </c>
      <c r="W26" s="95">
        <v>1849.7333953924115</v>
      </c>
      <c r="Y26" s="18" t="s">
        <v>2</v>
      </c>
      <c r="Z26" s="4">
        <f>$S$6</f>
        <v>2783.5537563477428</v>
      </c>
      <c r="AA26" s="5">
        <f>$S$13</f>
        <v>2784.2922264561148</v>
      </c>
      <c r="AB26" s="5">
        <f>$S$20</f>
        <v>2896.9918175889911</v>
      </c>
      <c r="AC26" s="5">
        <f>$S$27</f>
        <v>3013.2881280906004</v>
      </c>
      <c r="AD26" s="150">
        <f t="shared" ref="AD26:AD30" si="5">S34</f>
        <v>2774.2285472082804</v>
      </c>
      <c r="AE26" s="5">
        <f>$S$41</f>
        <v>2890.3354065550516</v>
      </c>
      <c r="AF26" s="5">
        <f>$S$48</f>
        <v>2780.134344450852</v>
      </c>
      <c r="AG26" s="6">
        <f>$S$55</f>
        <v>2896.4034728863203</v>
      </c>
    </row>
    <row r="27" spans="2:33" x14ac:dyDescent="0.2">
      <c r="B27" s="18" t="s">
        <v>2</v>
      </c>
      <c r="C27" s="38">
        <v>2845.895</v>
      </c>
      <c r="D27" s="38">
        <v>3010.7910000000002</v>
      </c>
      <c r="E27" s="38">
        <v>3171.1669999999999</v>
      </c>
      <c r="F27" s="38">
        <v>3105.5619999999999</v>
      </c>
      <c r="G27" s="38">
        <v>3167.2280000000001</v>
      </c>
      <c r="H27" s="38">
        <v>3039.1350000000002</v>
      </c>
      <c r="I27" s="38">
        <v>3200.721</v>
      </c>
      <c r="J27" s="38">
        <v>3306.1489999999999</v>
      </c>
      <c r="K27" s="38">
        <v>3513.1039999999998</v>
      </c>
      <c r="L27" s="38">
        <v>3805.7779999999998</v>
      </c>
      <c r="M27" s="38">
        <v>4039.9029999999998</v>
      </c>
      <c r="N27" s="38">
        <v>4084.7550000000001</v>
      </c>
      <c r="O27" s="38">
        <v>3998.1219999999998</v>
      </c>
      <c r="P27" s="98">
        <v>3571.5549999999998</v>
      </c>
      <c r="Q27" s="35">
        <v>3347.0571850884658</v>
      </c>
      <c r="R27" s="36">
        <v>3127.5844381105535</v>
      </c>
      <c r="S27" s="36">
        <v>3013.2881280906004</v>
      </c>
      <c r="T27" s="36">
        <v>2976.7592212409436</v>
      </c>
      <c r="U27" s="36">
        <v>2879.8719504519831</v>
      </c>
      <c r="V27" s="36">
        <v>2769.4336854116614</v>
      </c>
      <c r="W27" s="37">
        <v>2681.2517877219557</v>
      </c>
      <c r="Y27" s="18" t="s">
        <v>3</v>
      </c>
      <c r="Z27" s="4">
        <f>$S$7</f>
        <v>3078.9925645765934</v>
      </c>
      <c r="AA27" s="5">
        <f>$S$14</f>
        <v>3086.912154243013</v>
      </c>
      <c r="AB27" s="5">
        <f>$S$21</f>
        <v>3042.0550933511631</v>
      </c>
      <c r="AC27" s="5">
        <f>$S$28</f>
        <v>3059.4912801572282</v>
      </c>
      <c r="AD27" s="150">
        <f t="shared" si="5"/>
        <v>2978.7702449981243</v>
      </c>
      <c r="AE27" s="5">
        <f>$S$42</f>
        <v>2996.1207116854921</v>
      </c>
      <c r="AF27" s="5">
        <f>$S$49</f>
        <v>2984.8781703274253</v>
      </c>
      <c r="AG27" s="6">
        <f>$S$56</f>
        <v>3002.2544613737659</v>
      </c>
    </row>
    <row r="28" spans="2:33" x14ac:dyDescent="0.2">
      <c r="B28" s="18" t="s">
        <v>3</v>
      </c>
      <c r="C28" s="38">
        <v>1316.1279999999999</v>
      </c>
      <c r="D28" s="38">
        <v>1464.5450000000001</v>
      </c>
      <c r="E28" s="38">
        <v>1645.502</v>
      </c>
      <c r="F28" s="38">
        <v>1747.4280000000001</v>
      </c>
      <c r="G28" s="38">
        <v>1851.7059999999999</v>
      </c>
      <c r="H28" s="38">
        <v>2013.7460000000001</v>
      </c>
      <c r="I28" s="38">
        <v>2207.1309999999999</v>
      </c>
      <c r="J28" s="38">
        <v>2423.8620000000001</v>
      </c>
      <c r="K28" s="38">
        <v>2487.9879999999998</v>
      </c>
      <c r="L28" s="38">
        <v>2550.8069999999998</v>
      </c>
      <c r="M28" s="38">
        <v>2560.614</v>
      </c>
      <c r="N28" s="38">
        <v>2585.3009999999999</v>
      </c>
      <c r="O28" s="38">
        <v>2796.7759999999998</v>
      </c>
      <c r="P28" s="98">
        <v>2901.826</v>
      </c>
      <c r="Q28" s="35">
        <v>3018.5681031939594</v>
      </c>
      <c r="R28" s="36">
        <v>3070.9050039407539</v>
      </c>
      <c r="S28" s="36">
        <v>3059.4912801572282</v>
      </c>
      <c r="T28" s="36">
        <v>2867.5843716915538</v>
      </c>
      <c r="U28" s="36">
        <v>2673.3796864508513</v>
      </c>
      <c r="V28" s="36">
        <v>2481.9108949761603</v>
      </c>
      <c r="W28" s="37">
        <v>2354.1957702509017</v>
      </c>
      <c r="Y28" s="18" t="s">
        <v>4</v>
      </c>
      <c r="Z28" s="4">
        <f>$S$8</f>
        <v>2532.3088715995118</v>
      </c>
      <c r="AA28" s="5">
        <f>$S$15</f>
        <v>2624.3820380027846</v>
      </c>
      <c r="AB28" s="5">
        <f>$S$22</f>
        <v>2629.5892807623777</v>
      </c>
      <c r="AC28" s="5">
        <f>$S$29</f>
        <v>2642.5715516338241</v>
      </c>
      <c r="AD28" s="150">
        <f t="shared" si="5"/>
        <v>2538.2431488363345</v>
      </c>
      <c r="AE28" s="5">
        <f>$S$43</f>
        <v>2550.9025031329425</v>
      </c>
      <c r="AF28" s="5">
        <f>$S$50</f>
        <v>2539.6495833381632</v>
      </c>
      <c r="AG28" s="6">
        <f>$S$57</f>
        <v>2552.3150165767615</v>
      </c>
    </row>
    <row r="29" spans="2:33" x14ac:dyDescent="0.2">
      <c r="B29" s="18" t="s">
        <v>4</v>
      </c>
      <c r="C29" s="38">
        <v>522.37099999999998</v>
      </c>
      <c r="D29" s="38">
        <v>586.27099999999996</v>
      </c>
      <c r="E29" s="38">
        <v>668.18899999999996</v>
      </c>
      <c r="F29" s="38">
        <v>763.89099999999996</v>
      </c>
      <c r="G29" s="38">
        <v>922.53899999999999</v>
      </c>
      <c r="H29" s="38">
        <v>1090.6379999999999</v>
      </c>
      <c r="I29" s="38">
        <v>1256.4760000000001</v>
      </c>
      <c r="J29" s="38">
        <v>1322.0530000000001</v>
      </c>
      <c r="K29" s="38">
        <v>1382.37</v>
      </c>
      <c r="L29" s="38">
        <v>1619.366</v>
      </c>
      <c r="M29" s="38">
        <v>1868.7</v>
      </c>
      <c r="N29" s="38">
        <v>2005.62</v>
      </c>
      <c r="O29" s="38">
        <v>2110.096</v>
      </c>
      <c r="P29" s="98">
        <v>2269.0729999999999</v>
      </c>
      <c r="Q29" s="35">
        <v>2371.5490899924666</v>
      </c>
      <c r="R29" s="36">
        <v>2507.2849339949053</v>
      </c>
      <c r="S29" s="36">
        <v>2642.5715516338241</v>
      </c>
      <c r="T29" s="36">
        <v>2828.6572385211334</v>
      </c>
      <c r="U29" s="36">
        <v>2991.3372546023047</v>
      </c>
      <c r="V29" s="36">
        <v>3123.3892556197889</v>
      </c>
      <c r="W29" s="37">
        <v>3178.7110054694895</v>
      </c>
      <c r="Y29" s="88" t="s">
        <v>5</v>
      </c>
      <c r="Z29" s="4">
        <f>$S$9</f>
        <v>355.7184516488287</v>
      </c>
      <c r="AA29" s="5">
        <f>$S$16</f>
        <v>403.38106798102467</v>
      </c>
      <c r="AB29" s="5">
        <f>$S$23</f>
        <v>404.2837494721856</v>
      </c>
      <c r="AC29" s="5">
        <f>$S$30</f>
        <v>405.59949521894163</v>
      </c>
      <c r="AD29" s="150">
        <f t="shared" si="5"/>
        <v>367.93022414485182</v>
      </c>
      <c r="AE29" s="5">
        <f>$S$44</f>
        <v>369.14924143912378</v>
      </c>
      <c r="AF29" s="5">
        <f>$S$51</f>
        <v>365.70945145280007</v>
      </c>
      <c r="AG29" s="6">
        <f>$S$58</f>
        <v>366.92340218073787</v>
      </c>
    </row>
    <row r="30" spans="2:33" ht="13.5" thickBot="1" x14ac:dyDescent="0.25">
      <c r="B30" s="105" t="s">
        <v>5</v>
      </c>
      <c r="C30" s="106">
        <v>30.779</v>
      </c>
      <c r="D30" s="106">
        <v>31.754999999999999</v>
      </c>
      <c r="E30" s="106">
        <v>31.683</v>
      </c>
      <c r="F30" s="106">
        <v>42.933</v>
      </c>
      <c r="G30" s="106">
        <v>59.741</v>
      </c>
      <c r="H30" s="106">
        <v>81.204999999999998</v>
      </c>
      <c r="I30" s="106">
        <v>84.372</v>
      </c>
      <c r="J30" s="106">
        <v>92.126999999999995</v>
      </c>
      <c r="K30" s="106">
        <v>117.568</v>
      </c>
      <c r="L30" s="106">
        <v>149.10599999999999</v>
      </c>
      <c r="M30" s="106">
        <v>182.733</v>
      </c>
      <c r="N30" s="106">
        <v>190.30099999999999</v>
      </c>
      <c r="O30" s="106">
        <v>216.12200000000001</v>
      </c>
      <c r="P30" s="107">
        <v>303.19299999999998</v>
      </c>
      <c r="Q30" s="108">
        <v>359.68064862423432</v>
      </c>
      <c r="R30" s="109">
        <v>409.76118152466319</v>
      </c>
      <c r="S30" s="109">
        <v>405.59949521894163</v>
      </c>
      <c r="T30" s="109">
        <v>457.99822565996504</v>
      </c>
      <c r="U30" s="109">
        <v>504.47388938513666</v>
      </c>
      <c r="V30" s="109">
        <v>568.81133055159228</v>
      </c>
      <c r="W30" s="110">
        <v>624.24325515932014</v>
      </c>
      <c r="Y30" s="135" t="s">
        <v>155</v>
      </c>
      <c r="Z30" s="8">
        <f>$S$10</f>
        <v>10052.429959005709</v>
      </c>
      <c r="AA30" s="9">
        <f>$S$17</f>
        <v>10154.480142935005</v>
      </c>
      <c r="AB30" s="9">
        <f>$S$24</f>
        <v>10285.695256523722</v>
      </c>
      <c r="AC30" s="9">
        <f>$S$31</f>
        <v>10493.697696266434</v>
      </c>
      <c r="AD30" s="150">
        <f t="shared" si="5"/>
        <v>9893.9437962724169</v>
      </c>
      <c r="AE30" s="9">
        <f>$S$45</f>
        <v>10092.772089535878</v>
      </c>
      <c r="AF30" s="9">
        <f>$S$52</f>
        <v>9844.4407703787674</v>
      </c>
      <c r="AG30" s="10">
        <f>$S$59</f>
        <v>10039.365642545456</v>
      </c>
    </row>
    <row r="31" spans="2:33" ht="14.25" thickBot="1" x14ac:dyDescent="0.3">
      <c r="B31" s="111" t="s">
        <v>155</v>
      </c>
      <c r="C31" s="112">
        <f>SUM(C26:C29)</f>
        <v>7632.8009999999995</v>
      </c>
      <c r="D31" s="112">
        <f t="shared" ref="D31:P31" si="6">SUM(D26:D29)</f>
        <v>7929.4859999999999</v>
      </c>
      <c r="E31" s="112">
        <f t="shared" si="6"/>
        <v>8292.7950000000001</v>
      </c>
      <c r="F31" s="112">
        <f t="shared" si="6"/>
        <v>8530.3889999999992</v>
      </c>
      <c r="G31" s="112">
        <f t="shared" si="6"/>
        <v>8813.8410000000003</v>
      </c>
      <c r="H31" s="112">
        <f t="shared" si="6"/>
        <v>9004.2929999999997</v>
      </c>
      <c r="I31" s="112">
        <f t="shared" si="6"/>
        <v>9595.3919999999998</v>
      </c>
      <c r="J31" s="112">
        <f t="shared" si="6"/>
        <v>9915.0570000000007</v>
      </c>
      <c r="K31" s="112">
        <f t="shared" si="6"/>
        <v>10120.892</v>
      </c>
      <c r="L31" s="112">
        <f t="shared" si="6"/>
        <v>10535.973</v>
      </c>
      <c r="M31" s="112">
        <f t="shared" si="6"/>
        <v>10775.627</v>
      </c>
      <c r="N31" s="112">
        <f t="shared" si="6"/>
        <v>10969.912</v>
      </c>
      <c r="O31" s="112">
        <f t="shared" si="6"/>
        <v>11119.288999999999</v>
      </c>
      <c r="P31" s="113">
        <f t="shared" si="6"/>
        <v>10858.018</v>
      </c>
      <c r="Q31" s="114">
        <v>10764.544944886988</v>
      </c>
      <c r="R31" s="115">
        <v>10603.370922576167</v>
      </c>
      <c r="S31" s="115">
        <v>10493.697696266434</v>
      </c>
      <c r="T31" s="115">
        <v>10414.589139341435</v>
      </c>
      <c r="U31" s="115">
        <v>10328.921923472262</v>
      </c>
      <c r="V31" s="115">
        <v>10221.174581922518</v>
      </c>
      <c r="W31" s="116">
        <v>10063.891958834758</v>
      </c>
      <c r="Y31" s="175">
        <v>2035</v>
      </c>
      <c r="Z31" s="154" t="s">
        <v>8</v>
      </c>
      <c r="AA31" s="154" t="s">
        <v>9</v>
      </c>
      <c r="AB31" s="154" t="s">
        <v>10</v>
      </c>
      <c r="AC31" s="154" t="s">
        <v>11</v>
      </c>
      <c r="AD31" s="157" t="s">
        <v>12</v>
      </c>
      <c r="AE31" s="154" t="s">
        <v>13</v>
      </c>
      <c r="AF31" s="154" t="s">
        <v>14</v>
      </c>
      <c r="AG31" s="155" t="s">
        <v>15</v>
      </c>
    </row>
    <row r="32" spans="2:33" ht="13.5" thickBot="1" x14ac:dyDescent="0.25">
      <c r="B32" s="31" t="s">
        <v>12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31"/>
      <c r="R32" s="91"/>
      <c r="S32" s="91"/>
      <c r="T32" s="91"/>
      <c r="U32" s="91"/>
      <c r="V32" s="91"/>
      <c r="W32" s="92"/>
      <c r="Y32" s="34" t="s">
        <v>1</v>
      </c>
      <c r="Z32" s="153">
        <f>$T$5</f>
        <v>1497.965133536615</v>
      </c>
      <c r="AA32" s="178">
        <f>$T$12</f>
        <v>1567.071060157276</v>
      </c>
      <c r="AB32" s="178">
        <f>$T$19</f>
        <v>1648.4885902647788</v>
      </c>
      <c r="AC32" s="178">
        <f>$T$26</f>
        <v>1741.5883078878048</v>
      </c>
      <c r="AD32" s="150">
        <f>T33</f>
        <v>1448.0133697513609</v>
      </c>
      <c r="AE32" s="178">
        <f>$T$40</f>
        <v>1529.8999059403848</v>
      </c>
      <c r="AF32" s="178">
        <f>$T$47</f>
        <v>1435.2567893407745</v>
      </c>
      <c r="AG32" s="179">
        <f>$T$54</f>
        <v>1525.1446012568058</v>
      </c>
    </row>
    <row r="33" spans="2:33" x14ac:dyDescent="0.2">
      <c r="B33" s="21" t="s">
        <v>1</v>
      </c>
      <c r="C33" s="93">
        <v>2948.4070000000002</v>
      </c>
      <c r="D33" s="93">
        <v>2867.8789999999999</v>
      </c>
      <c r="E33" s="93">
        <v>2807.9369999999999</v>
      </c>
      <c r="F33" s="93">
        <v>2913.5079999999998</v>
      </c>
      <c r="G33" s="93">
        <v>2872.3679999999999</v>
      </c>
      <c r="H33" s="93">
        <v>2860.7739999999999</v>
      </c>
      <c r="I33" s="93">
        <v>2931.0639999999999</v>
      </c>
      <c r="J33" s="93">
        <v>2862.9929999999999</v>
      </c>
      <c r="K33" s="93">
        <v>2737.43</v>
      </c>
      <c r="L33" s="93">
        <v>2560.0219999999999</v>
      </c>
      <c r="M33" s="93">
        <v>2306.41</v>
      </c>
      <c r="N33" s="93">
        <v>2294.2359999999999</v>
      </c>
      <c r="O33" s="93">
        <v>2214.2950000000001</v>
      </c>
      <c r="P33" s="97">
        <v>2115.5639999999999</v>
      </c>
      <c r="Q33" s="96">
        <v>1987.3169779823302</v>
      </c>
      <c r="R33" s="94">
        <v>1804.7657920279173</v>
      </c>
      <c r="S33" s="94">
        <v>1602.7018552296781</v>
      </c>
      <c r="T33" s="94">
        <v>1448.0133697513609</v>
      </c>
      <c r="U33" s="94">
        <v>1396.9688063407107</v>
      </c>
      <c r="V33" s="94">
        <v>1385.3001915514621</v>
      </c>
      <c r="W33" s="95">
        <v>1352.2452037003343</v>
      </c>
      <c r="Y33" s="18" t="s">
        <v>2</v>
      </c>
      <c r="Z33" s="4">
        <f>$T$6</f>
        <v>2669.3880738541447</v>
      </c>
      <c r="AA33" s="5">
        <f>$T$13</f>
        <v>2670.0558380494367</v>
      </c>
      <c r="AB33" s="5">
        <f>$T$20</f>
        <v>2832.456819281389</v>
      </c>
      <c r="AC33" s="5">
        <f>$T$27</f>
        <v>2976.7592212409436</v>
      </c>
      <c r="AD33" s="150">
        <f t="shared" ref="AD33:AD37" si="7">T34</f>
        <v>2682.1323816874901</v>
      </c>
      <c r="AE33" s="5">
        <f>$T$41</f>
        <v>2826.116901720221</v>
      </c>
      <c r="AF33" s="5">
        <f>$T$48</f>
        <v>2689.9969548775703</v>
      </c>
      <c r="AG33" s="6">
        <f>$T$55</f>
        <v>2834.2446082571241</v>
      </c>
    </row>
    <row r="34" spans="2:33" x14ac:dyDescent="0.2">
      <c r="B34" s="18" t="s">
        <v>2</v>
      </c>
      <c r="C34" s="38">
        <v>2845.895</v>
      </c>
      <c r="D34" s="38">
        <v>3010.7910000000002</v>
      </c>
      <c r="E34" s="38">
        <v>3171.1669999999999</v>
      </c>
      <c r="F34" s="38">
        <v>3105.5619999999999</v>
      </c>
      <c r="G34" s="38">
        <v>3167.2280000000001</v>
      </c>
      <c r="H34" s="38">
        <v>3039.1350000000002</v>
      </c>
      <c r="I34" s="38">
        <v>3200.721</v>
      </c>
      <c r="J34" s="38">
        <v>3306.1489999999999</v>
      </c>
      <c r="K34" s="38">
        <v>3513.1039999999998</v>
      </c>
      <c r="L34" s="38">
        <v>3805.7779999999998</v>
      </c>
      <c r="M34" s="38">
        <v>4039.9029999999998</v>
      </c>
      <c r="N34" s="38">
        <v>4084.7550000000001</v>
      </c>
      <c r="O34" s="38">
        <v>3998.1219999999998</v>
      </c>
      <c r="P34" s="98">
        <v>3571.5549999999998</v>
      </c>
      <c r="Q34" s="35">
        <v>3262.8479564379295</v>
      </c>
      <c r="R34" s="36">
        <v>2957.0917863723362</v>
      </c>
      <c r="S34" s="36">
        <v>2774.2285472082804</v>
      </c>
      <c r="T34" s="36">
        <v>2682.1323816874901</v>
      </c>
      <c r="U34" s="36">
        <v>2542.01219577436</v>
      </c>
      <c r="V34" s="36">
        <v>2384.6999209305709</v>
      </c>
      <c r="W34" s="37">
        <v>2228.8547949868971</v>
      </c>
      <c r="Y34" s="18" t="s">
        <v>3</v>
      </c>
      <c r="Z34" s="4">
        <f>$T$7</f>
        <v>2862.0334738778611</v>
      </c>
      <c r="AA34" s="5">
        <f>$T$14</f>
        <v>2873.2372533394705</v>
      </c>
      <c r="AB34" s="5">
        <f>$T$21</f>
        <v>2834.2935627772695</v>
      </c>
      <c r="AC34" s="5">
        <f>$T$28</f>
        <v>2867.5843716915538</v>
      </c>
      <c r="AD34" s="150">
        <f t="shared" si="7"/>
        <v>2730.0823998425099</v>
      </c>
      <c r="AE34" s="5">
        <f>$T$42</f>
        <v>2763.1401050241907</v>
      </c>
      <c r="AF34" s="5">
        <f>$T$49</f>
        <v>2738.3290859929834</v>
      </c>
      <c r="AG34" s="6">
        <f>$T$56</f>
        <v>2771.4538365119965</v>
      </c>
    </row>
    <row r="35" spans="2:33" x14ac:dyDescent="0.2">
      <c r="B35" s="18" t="s">
        <v>3</v>
      </c>
      <c r="C35" s="38">
        <v>1316.1279999999999</v>
      </c>
      <c r="D35" s="38">
        <v>1464.5450000000001</v>
      </c>
      <c r="E35" s="38">
        <v>1645.502</v>
      </c>
      <c r="F35" s="38">
        <v>1747.4280000000001</v>
      </c>
      <c r="G35" s="38">
        <v>1851.7059999999999</v>
      </c>
      <c r="H35" s="38">
        <v>2013.7460000000001</v>
      </c>
      <c r="I35" s="38">
        <v>2207.1309999999999</v>
      </c>
      <c r="J35" s="38">
        <v>2423.8620000000001</v>
      </c>
      <c r="K35" s="38">
        <v>2487.9879999999998</v>
      </c>
      <c r="L35" s="38">
        <v>2550.8069999999998</v>
      </c>
      <c r="M35" s="38">
        <v>2560.614</v>
      </c>
      <c r="N35" s="38">
        <v>2585.3009999999999</v>
      </c>
      <c r="O35" s="38">
        <v>2796.7759999999998</v>
      </c>
      <c r="P35" s="98">
        <v>2901.826</v>
      </c>
      <c r="Q35" s="35">
        <v>2998.1603353109135</v>
      </c>
      <c r="R35" s="36">
        <v>3028.0574897506822</v>
      </c>
      <c r="S35" s="36">
        <v>2978.7702449981243</v>
      </c>
      <c r="T35" s="36">
        <v>2730.0823998425099</v>
      </c>
      <c r="U35" s="36">
        <v>2466.2301281360674</v>
      </c>
      <c r="V35" s="36">
        <v>2201.4976654616116</v>
      </c>
      <c r="W35" s="37">
        <v>2012.7196261268907</v>
      </c>
      <c r="Y35" s="18" t="s">
        <v>4</v>
      </c>
      <c r="Z35" s="4">
        <f>$T$8</f>
        <v>2667.491461602438</v>
      </c>
      <c r="AA35" s="5">
        <f>$T$15</f>
        <v>2812.2679612648622</v>
      </c>
      <c r="AB35" s="5">
        <f>$T$22</f>
        <v>2812.8946237804576</v>
      </c>
      <c r="AC35" s="5">
        <f>$T$29</f>
        <v>2828.6572385211334</v>
      </c>
      <c r="AD35" s="150">
        <f t="shared" si="7"/>
        <v>2654.3017296462276</v>
      </c>
      <c r="AE35" s="5">
        <f>$T$43</f>
        <v>2669.3545698863441</v>
      </c>
      <c r="AF35" s="5">
        <f>$T$50</f>
        <v>2659.5993190381018</v>
      </c>
      <c r="AG35" s="6">
        <f>$T$57</f>
        <v>2674.6697324016291</v>
      </c>
    </row>
    <row r="36" spans="2:33" x14ac:dyDescent="0.2">
      <c r="B36" s="18" t="s">
        <v>4</v>
      </c>
      <c r="C36" s="38">
        <v>522.37099999999998</v>
      </c>
      <c r="D36" s="38">
        <v>586.27099999999996</v>
      </c>
      <c r="E36" s="38">
        <v>668.18899999999996</v>
      </c>
      <c r="F36" s="38">
        <v>763.89099999999996</v>
      </c>
      <c r="G36" s="38">
        <v>922.53899999999999</v>
      </c>
      <c r="H36" s="38">
        <v>1090.6379999999999</v>
      </c>
      <c r="I36" s="38">
        <v>1256.4760000000001</v>
      </c>
      <c r="J36" s="38">
        <v>1322.0530000000001</v>
      </c>
      <c r="K36" s="38">
        <v>1382.37</v>
      </c>
      <c r="L36" s="38">
        <v>1619.366</v>
      </c>
      <c r="M36" s="38">
        <v>1868.7</v>
      </c>
      <c r="N36" s="38">
        <v>2005.62</v>
      </c>
      <c r="O36" s="38">
        <v>2110.096</v>
      </c>
      <c r="P36" s="98">
        <v>2269.0729999999999</v>
      </c>
      <c r="Q36" s="35">
        <v>2353.9040567901584</v>
      </c>
      <c r="R36" s="36">
        <v>2450.6135191000481</v>
      </c>
      <c r="S36" s="36">
        <v>2538.2431488363345</v>
      </c>
      <c r="T36" s="36">
        <v>2654.3017296462276</v>
      </c>
      <c r="U36" s="36">
        <v>2734.5421715507578</v>
      </c>
      <c r="V36" s="36">
        <v>2771.6153794857937</v>
      </c>
      <c r="W36" s="37">
        <v>2721.3168854473147</v>
      </c>
      <c r="Y36" s="88" t="s">
        <v>5</v>
      </c>
      <c r="Z36" s="4">
        <f>$T$9</f>
        <v>379.5608087819848</v>
      </c>
      <c r="AA36" s="5">
        <f>$T$16</f>
        <v>453.88138935074238</v>
      </c>
      <c r="AB36" s="5">
        <f>$T$23</f>
        <v>455.86030422695819</v>
      </c>
      <c r="AC36" s="5">
        <f>$T$30</f>
        <v>457.99822565996504</v>
      </c>
      <c r="AD36" s="150">
        <f t="shared" si="7"/>
        <v>391.27472461475412</v>
      </c>
      <c r="AE36" s="5">
        <f>$T$44</f>
        <v>393.14028047370454</v>
      </c>
      <c r="AF36" s="5">
        <f>$T$51</f>
        <v>390.96084755818583</v>
      </c>
      <c r="AG36" s="6">
        <f>$T$58</f>
        <v>392.82547555468324</v>
      </c>
    </row>
    <row r="37" spans="2:33" ht="13.5" thickBot="1" x14ac:dyDescent="0.25">
      <c r="B37" s="105" t="s">
        <v>5</v>
      </c>
      <c r="C37" s="106">
        <v>30.779</v>
      </c>
      <c r="D37" s="106">
        <v>31.754999999999999</v>
      </c>
      <c r="E37" s="106">
        <v>31.683</v>
      </c>
      <c r="F37" s="106">
        <v>42.933</v>
      </c>
      <c r="G37" s="106">
        <v>59.741</v>
      </c>
      <c r="H37" s="106">
        <v>81.204999999999998</v>
      </c>
      <c r="I37" s="106">
        <v>84.372</v>
      </c>
      <c r="J37" s="106">
        <v>92.126999999999995</v>
      </c>
      <c r="K37" s="106">
        <v>117.568</v>
      </c>
      <c r="L37" s="106">
        <v>149.10599999999999</v>
      </c>
      <c r="M37" s="106">
        <v>182.733</v>
      </c>
      <c r="N37" s="106">
        <v>190.30099999999999</v>
      </c>
      <c r="O37" s="106">
        <v>216.12200000000001</v>
      </c>
      <c r="P37" s="107">
        <v>303.19299999999998</v>
      </c>
      <c r="Q37" s="108">
        <v>353.72259157713899</v>
      </c>
      <c r="R37" s="109">
        <v>385.34126450864289</v>
      </c>
      <c r="S37" s="109">
        <v>367.93022414485182</v>
      </c>
      <c r="T37" s="109">
        <v>391.27472461475412</v>
      </c>
      <c r="U37" s="109">
        <v>404.1795732680693</v>
      </c>
      <c r="V37" s="109">
        <v>428.7774902030128</v>
      </c>
      <c r="W37" s="110">
        <v>441.42452444049519</v>
      </c>
      <c r="Y37" s="135" t="s">
        <v>155</v>
      </c>
      <c r="Z37" s="8">
        <f>$T$10</f>
        <v>9696.878142871059</v>
      </c>
      <c r="AA37" s="9">
        <f>$T$17</f>
        <v>9922.6321128110449</v>
      </c>
      <c r="AB37" s="9">
        <f>$T$24</f>
        <v>10128.133596103895</v>
      </c>
      <c r="AC37" s="9">
        <f>$T$31</f>
        <v>10414.589139341435</v>
      </c>
      <c r="AD37" s="150">
        <f t="shared" si="7"/>
        <v>9514.5298809275882</v>
      </c>
      <c r="AE37" s="9">
        <f>$T$45</f>
        <v>9788.5114825711407</v>
      </c>
      <c r="AF37" s="9">
        <f>$T$52</f>
        <v>9523.1821492494291</v>
      </c>
      <c r="AG37" s="10">
        <f>$T$59</f>
        <v>9805.5127784275555</v>
      </c>
    </row>
    <row r="38" spans="2:33" ht="14.25" thickBot="1" x14ac:dyDescent="0.3">
      <c r="B38" s="111" t="s">
        <v>155</v>
      </c>
      <c r="C38" s="112">
        <f>SUM(C33:C36)</f>
        <v>7632.8009999999995</v>
      </c>
      <c r="D38" s="112">
        <f t="shared" ref="D38:P38" si="8">SUM(D33:D36)</f>
        <v>7929.4859999999999</v>
      </c>
      <c r="E38" s="112">
        <f t="shared" si="8"/>
        <v>8292.7950000000001</v>
      </c>
      <c r="F38" s="112">
        <f t="shared" si="8"/>
        <v>8530.3889999999992</v>
      </c>
      <c r="G38" s="112">
        <f t="shared" si="8"/>
        <v>8813.8410000000003</v>
      </c>
      <c r="H38" s="112">
        <f t="shared" si="8"/>
        <v>9004.2929999999997</v>
      </c>
      <c r="I38" s="112">
        <f t="shared" si="8"/>
        <v>9595.3919999999998</v>
      </c>
      <c r="J38" s="112">
        <f t="shared" si="8"/>
        <v>9915.0570000000007</v>
      </c>
      <c r="K38" s="112">
        <f t="shared" si="8"/>
        <v>10120.892</v>
      </c>
      <c r="L38" s="112">
        <f t="shared" si="8"/>
        <v>10535.973</v>
      </c>
      <c r="M38" s="112">
        <f t="shared" si="8"/>
        <v>10775.627</v>
      </c>
      <c r="N38" s="112">
        <f t="shared" si="8"/>
        <v>10969.912</v>
      </c>
      <c r="O38" s="112">
        <f t="shared" si="8"/>
        <v>11119.288999999999</v>
      </c>
      <c r="P38" s="113">
        <f t="shared" si="8"/>
        <v>10858.018</v>
      </c>
      <c r="Q38" s="114">
        <v>10602.22932652133</v>
      </c>
      <c r="R38" s="115">
        <v>10240.528587250983</v>
      </c>
      <c r="S38" s="115">
        <v>9893.9437962724169</v>
      </c>
      <c r="T38" s="115">
        <v>9514.5298809275882</v>
      </c>
      <c r="U38" s="115">
        <v>9139.7533018018967</v>
      </c>
      <c r="V38" s="115">
        <v>8743.1131574294377</v>
      </c>
      <c r="W38" s="116">
        <v>8315.1365102614363</v>
      </c>
      <c r="Y38" s="175">
        <v>2040</v>
      </c>
      <c r="Z38" s="154" t="s">
        <v>8</v>
      </c>
      <c r="AA38" s="154" t="s">
        <v>9</v>
      </c>
      <c r="AB38" s="154" t="s">
        <v>10</v>
      </c>
      <c r="AC38" s="154" t="s">
        <v>11</v>
      </c>
      <c r="AD38" s="157" t="s">
        <v>12</v>
      </c>
      <c r="AE38" s="154" t="s">
        <v>13</v>
      </c>
      <c r="AF38" s="154" t="s">
        <v>14</v>
      </c>
      <c r="AG38" s="155" t="s">
        <v>15</v>
      </c>
    </row>
    <row r="39" spans="2:33" ht="13.5" thickBot="1" x14ac:dyDescent="0.25">
      <c r="B39" s="31" t="s">
        <v>13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3"/>
      <c r="Q39" s="31"/>
      <c r="R39" s="91"/>
      <c r="S39" s="91"/>
      <c r="T39" s="91"/>
      <c r="U39" s="91"/>
      <c r="V39" s="91"/>
      <c r="W39" s="92"/>
      <c r="Y39" s="34" t="s">
        <v>1</v>
      </c>
      <c r="Z39" s="153">
        <f>$U$5</f>
        <v>1403.1464325183383</v>
      </c>
      <c r="AA39" s="178">
        <f>$U$12</f>
        <v>1555.3426628548818</v>
      </c>
      <c r="AB39" s="178">
        <f>$U$19</f>
        <v>1661.8939529872544</v>
      </c>
      <c r="AC39" s="178">
        <f>$U$26</f>
        <v>1784.333031967122</v>
      </c>
      <c r="AD39" s="150">
        <f>U33</f>
        <v>1396.9688063407107</v>
      </c>
      <c r="AE39" s="178">
        <f>$U$40</f>
        <v>1504.5386399060073</v>
      </c>
      <c r="AF39" s="178">
        <f>$U$47</f>
        <v>1501.0683993810867</v>
      </c>
      <c r="AG39" s="179">
        <f>$U$54</f>
        <v>1635.9859798920393</v>
      </c>
    </row>
    <row r="40" spans="2:33" x14ac:dyDescent="0.2">
      <c r="B40" s="21" t="s">
        <v>1</v>
      </c>
      <c r="C40" s="93">
        <v>2948.4070000000002</v>
      </c>
      <c r="D40" s="93">
        <v>2867.8789999999999</v>
      </c>
      <c r="E40" s="93">
        <v>2807.9369999999999</v>
      </c>
      <c r="F40" s="93">
        <v>2913.5079999999998</v>
      </c>
      <c r="G40" s="93">
        <v>2872.3679999999999</v>
      </c>
      <c r="H40" s="93">
        <v>2860.7739999999999</v>
      </c>
      <c r="I40" s="93">
        <v>2931.0639999999999</v>
      </c>
      <c r="J40" s="93">
        <v>2862.9929999999999</v>
      </c>
      <c r="K40" s="93">
        <v>2737.43</v>
      </c>
      <c r="L40" s="93">
        <v>2560.0219999999999</v>
      </c>
      <c r="M40" s="93">
        <v>2306.41</v>
      </c>
      <c r="N40" s="93">
        <v>2294.2359999999999</v>
      </c>
      <c r="O40" s="93">
        <v>2214.2950000000001</v>
      </c>
      <c r="P40" s="97">
        <v>2115.5639999999999</v>
      </c>
      <c r="Q40" s="96">
        <v>2000.7382034173916</v>
      </c>
      <c r="R40" s="94">
        <v>1834.0936153232419</v>
      </c>
      <c r="S40" s="94">
        <v>1655.4134681623923</v>
      </c>
      <c r="T40" s="94">
        <v>1529.8999059403848</v>
      </c>
      <c r="U40" s="94">
        <v>1504.5386399060073</v>
      </c>
      <c r="V40" s="94">
        <v>1513.3925076914543</v>
      </c>
      <c r="W40" s="95">
        <v>1492.3127189409504</v>
      </c>
      <c r="Y40" s="18" t="s">
        <v>2</v>
      </c>
      <c r="Z40" s="4">
        <f>$U$6</f>
        <v>2518.7795115190193</v>
      </c>
      <c r="AA40" s="5">
        <f>$U$13</f>
        <v>2506.52246172492</v>
      </c>
      <c r="AB40" s="5">
        <f>$U$20</f>
        <v>2712.1778812547946</v>
      </c>
      <c r="AC40" s="5">
        <f>$U$27</f>
        <v>2879.8719504519831</v>
      </c>
      <c r="AD40" s="150">
        <f t="shared" ref="AD40:AD44" si="9">U34</f>
        <v>2542.01219577436</v>
      </c>
      <c r="AE40" s="5">
        <f>$U$41</f>
        <v>2709.1624919291417</v>
      </c>
      <c r="AF40" s="5">
        <f>$U$48</f>
        <v>2532.0431155596457</v>
      </c>
      <c r="AG40" s="6">
        <f>$U$55</f>
        <v>2698.0370893786267</v>
      </c>
    </row>
    <row r="41" spans="2:33" x14ac:dyDescent="0.2">
      <c r="B41" s="18" t="s">
        <v>2</v>
      </c>
      <c r="C41" s="38">
        <v>2845.895</v>
      </c>
      <c r="D41" s="38">
        <v>3010.7910000000002</v>
      </c>
      <c r="E41" s="38">
        <v>3171.1669999999999</v>
      </c>
      <c r="F41" s="38">
        <v>3105.5619999999999</v>
      </c>
      <c r="G41" s="38">
        <v>3167.2280000000001</v>
      </c>
      <c r="H41" s="38">
        <v>3039.1350000000002</v>
      </c>
      <c r="I41" s="38">
        <v>3200.721</v>
      </c>
      <c r="J41" s="38">
        <v>3306.1489999999999</v>
      </c>
      <c r="K41" s="38">
        <v>3513.1039999999998</v>
      </c>
      <c r="L41" s="38">
        <v>3805.7779999999998</v>
      </c>
      <c r="M41" s="38">
        <v>4039.9029999999998</v>
      </c>
      <c r="N41" s="38">
        <v>4084.7550000000001</v>
      </c>
      <c r="O41" s="38">
        <v>3998.1219999999998</v>
      </c>
      <c r="P41" s="98">
        <v>3571.5549999999998</v>
      </c>
      <c r="Q41" s="35">
        <v>3299.2005549168884</v>
      </c>
      <c r="R41" s="36">
        <v>3034.7630230154255</v>
      </c>
      <c r="S41" s="36">
        <v>2890.3354065550516</v>
      </c>
      <c r="T41" s="36">
        <v>2826.116901720221</v>
      </c>
      <c r="U41" s="36">
        <v>2709.1624919291417</v>
      </c>
      <c r="V41" s="36">
        <v>2573.3373330705986</v>
      </c>
      <c r="W41" s="37">
        <v>2444.0834762165209</v>
      </c>
      <c r="Y41" s="18" t="s">
        <v>3</v>
      </c>
      <c r="Z41" s="4">
        <f>$U$7</f>
        <v>2616.6217170225659</v>
      </c>
      <c r="AA41" s="5">
        <f>$U$14</f>
        <v>2629.8951740077391</v>
      </c>
      <c r="AB41" s="5">
        <f>$U$21</f>
        <v>2614.9711405006437</v>
      </c>
      <c r="AC41" s="5">
        <f>$U$28</f>
        <v>2673.3796864508513</v>
      </c>
      <c r="AD41" s="150">
        <f t="shared" si="9"/>
        <v>2466.2301281360674</v>
      </c>
      <c r="AE41" s="5">
        <f>$U$42</f>
        <v>2524.0436980804261</v>
      </c>
      <c r="AF41" s="5">
        <f>$U$49</f>
        <v>2475.2380254300701</v>
      </c>
      <c r="AG41" s="6">
        <f>$U$56</f>
        <v>2533.1772126915344</v>
      </c>
    </row>
    <row r="42" spans="2:33" x14ac:dyDescent="0.2">
      <c r="B42" s="18" t="s">
        <v>3</v>
      </c>
      <c r="C42" s="38">
        <v>1316.1279999999999</v>
      </c>
      <c r="D42" s="38">
        <v>1464.5450000000001</v>
      </c>
      <c r="E42" s="38">
        <v>1645.502</v>
      </c>
      <c r="F42" s="38">
        <v>1747.4280000000001</v>
      </c>
      <c r="G42" s="38">
        <v>1851.7059999999999</v>
      </c>
      <c r="H42" s="38">
        <v>2013.7460000000001</v>
      </c>
      <c r="I42" s="38">
        <v>2207.1309999999999</v>
      </c>
      <c r="J42" s="38">
        <v>2423.8620000000001</v>
      </c>
      <c r="K42" s="38">
        <v>2487.9879999999998</v>
      </c>
      <c r="L42" s="38">
        <v>2550.8069999999998</v>
      </c>
      <c r="M42" s="38">
        <v>2560.614</v>
      </c>
      <c r="N42" s="38">
        <v>2585.3009999999999</v>
      </c>
      <c r="O42" s="38">
        <v>2796.7759999999998</v>
      </c>
      <c r="P42" s="98">
        <v>2901.826</v>
      </c>
      <c r="Q42" s="35">
        <v>3005.3251062091699</v>
      </c>
      <c r="R42" s="36">
        <v>3038.0631103580599</v>
      </c>
      <c r="S42" s="36">
        <v>2996.1207116854921</v>
      </c>
      <c r="T42" s="36">
        <v>2763.1401050241907</v>
      </c>
      <c r="U42" s="36">
        <v>2524.0436980804261</v>
      </c>
      <c r="V42" s="36">
        <v>2292.4840358890478</v>
      </c>
      <c r="W42" s="37">
        <v>2135.9815859917189</v>
      </c>
      <c r="Y42" s="18" t="s">
        <v>4</v>
      </c>
      <c r="Z42" s="4">
        <f>$U$8</f>
        <v>2774.2689283313816</v>
      </c>
      <c r="AA42" s="5">
        <f>$U$15</f>
        <v>2980.590273524173</v>
      </c>
      <c r="AB42" s="5">
        <f>$U$22</f>
        <v>2973.1586388901328</v>
      </c>
      <c r="AC42" s="5">
        <f>$U$29</f>
        <v>2991.3372546023047</v>
      </c>
      <c r="AD42" s="150">
        <f t="shared" si="9"/>
        <v>2734.5421715507578</v>
      </c>
      <c r="AE42" s="5">
        <f>$U$43</f>
        <v>2751.5105605376848</v>
      </c>
      <c r="AF42" s="5">
        <f>$U$50</f>
        <v>2742.2441263539827</v>
      </c>
      <c r="AG42" s="6">
        <f>$U$57</f>
        <v>2759.2382595520839</v>
      </c>
    </row>
    <row r="43" spans="2:33" x14ac:dyDescent="0.2">
      <c r="B43" s="18" t="s">
        <v>4</v>
      </c>
      <c r="C43" s="38">
        <v>522.37099999999998</v>
      </c>
      <c r="D43" s="38">
        <v>586.27099999999996</v>
      </c>
      <c r="E43" s="38">
        <v>668.18899999999996</v>
      </c>
      <c r="F43" s="38">
        <v>763.89099999999996</v>
      </c>
      <c r="G43" s="38">
        <v>922.53899999999999</v>
      </c>
      <c r="H43" s="38">
        <v>1090.6379999999999</v>
      </c>
      <c r="I43" s="38">
        <v>1256.4760000000001</v>
      </c>
      <c r="J43" s="38">
        <v>1322.0530000000001</v>
      </c>
      <c r="K43" s="38">
        <v>1382.37</v>
      </c>
      <c r="L43" s="38">
        <v>1619.366</v>
      </c>
      <c r="M43" s="38">
        <v>1868.7</v>
      </c>
      <c r="N43" s="38">
        <v>2005.62</v>
      </c>
      <c r="O43" s="38">
        <v>2110.096</v>
      </c>
      <c r="P43" s="98">
        <v>2269.0729999999999</v>
      </c>
      <c r="Q43" s="35">
        <v>2359.5685338357916</v>
      </c>
      <c r="R43" s="36">
        <v>2459.8942593238066</v>
      </c>
      <c r="S43" s="36">
        <v>2550.9025031329425</v>
      </c>
      <c r="T43" s="36">
        <v>2669.3545698863441</v>
      </c>
      <c r="U43" s="36">
        <v>2751.5105605376848</v>
      </c>
      <c r="V43" s="36">
        <v>2791.2680378871391</v>
      </c>
      <c r="W43" s="37">
        <v>2747.4671819749701</v>
      </c>
      <c r="Y43" s="88" t="s">
        <v>5</v>
      </c>
      <c r="Z43" s="4">
        <f>$U$9</f>
        <v>391.72248829268221</v>
      </c>
      <c r="AA43" s="5">
        <f>$U$16</f>
        <v>498.29423017810262</v>
      </c>
      <c r="AB43" s="5">
        <f>$U$23</f>
        <v>501.54652955990082</v>
      </c>
      <c r="AC43" s="5">
        <f>$U$30</f>
        <v>504.47388938513666</v>
      </c>
      <c r="AD43" s="150">
        <f t="shared" si="9"/>
        <v>404.1795732680693</v>
      </c>
      <c r="AE43" s="5">
        <f>$U$44</f>
        <v>406.57846634937505</v>
      </c>
      <c r="AF43" s="5">
        <f>$U$51</f>
        <v>404.25042184163505</v>
      </c>
      <c r="AG43" s="6">
        <f>$U$58</f>
        <v>406.64887249009735</v>
      </c>
    </row>
    <row r="44" spans="2:33" ht="13.5" thickBot="1" x14ac:dyDescent="0.25">
      <c r="B44" s="105" t="s">
        <v>5</v>
      </c>
      <c r="C44" s="106">
        <v>30.779</v>
      </c>
      <c r="D44" s="106">
        <v>31.754999999999999</v>
      </c>
      <c r="E44" s="106">
        <v>31.683</v>
      </c>
      <c r="F44" s="106">
        <v>42.933</v>
      </c>
      <c r="G44" s="106">
        <v>59.741</v>
      </c>
      <c r="H44" s="106">
        <v>81.204999999999998</v>
      </c>
      <c r="I44" s="106">
        <v>84.372</v>
      </c>
      <c r="J44" s="106">
        <v>92.126999999999995</v>
      </c>
      <c r="K44" s="106">
        <v>117.568</v>
      </c>
      <c r="L44" s="106">
        <v>149.10599999999999</v>
      </c>
      <c r="M44" s="106">
        <v>182.733</v>
      </c>
      <c r="N44" s="106">
        <v>190.30099999999999</v>
      </c>
      <c r="O44" s="106">
        <v>216.12200000000001</v>
      </c>
      <c r="P44" s="107">
        <v>303.19299999999998</v>
      </c>
      <c r="Q44" s="108">
        <v>353.76220650983601</v>
      </c>
      <c r="R44" s="109">
        <v>385.81827913358802</v>
      </c>
      <c r="S44" s="109">
        <v>369.14924143912378</v>
      </c>
      <c r="T44" s="109">
        <v>393.14028047370454</v>
      </c>
      <c r="U44" s="109">
        <v>406.57846634937505</v>
      </c>
      <c r="V44" s="109">
        <v>431.64234990973625</v>
      </c>
      <c r="W44" s="110">
        <v>444.68451692519784</v>
      </c>
      <c r="Y44" s="135" t="s">
        <v>155</v>
      </c>
      <c r="Z44" s="8">
        <f>$U$10</f>
        <v>9312.8165893913047</v>
      </c>
      <c r="AA44" s="9">
        <f>$U$17</f>
        <v>9672.3505721117144</v>
      </c>
      <c r="AB44" s="9">
        <f>$U$24</f>
        <v>9962.2016136328257</v>
      </c>
      <c r="AC44" s="9">
        <f>$U$31</f>
        <v>10328.921923472262</v>
      </c>
      <c r="AD44" s="150">
        <f t="shared" si="9"/>
        <v>9139.7533018018967</v>
      </c>
      <c r="AE44" s="9">
        <f>$U$45</f>
        <v>9489.2553904532597</v>
      </c>
      <c r="AF44" s="9">
        <f>$U$52</f>
        <v>9250.5936667247843</v>
      </c>
      <c r="AG44" s="10">
        <f>$U$59</f>
        <v>9626.438541514286</v>
      </c>
    </row>
    <row r="45" spans="2:33" ht="14.25" thickBot="1" x14ac:dyDescent="0.3">
      <c r="B45" s="111" t="s">
        <v>155</v>
      </c>
      <c r="C45" s="112">
        <f>SUM(C40:C43)</f>
        <v>7632.8009999999995</v>
      </c>
      <c r="D45" s="112">
        <f t="shared" ref="D45:P45" si="10">SUM(D40:D43)</f>
        <v>7929.4859999999999</v>
      </c>
      <c r="E45" s="112">
        <f t="shared" si="10"/>
        <v>8292.7950000000001</v>
      </c>
      <c r="F45" s="112">
        <f t="shared" si="10"/>
        <v>8530.3889999999992</v>
      </c>
      <c r="G45" s="112">
        <f t="shared" si="10"/>
        <v>8813.8410000000003</v>
      </c>
      <c r="H45" s="112">
        <f t="shared" si="10"/>
        <v>9004.2929999999997</v>
      </c>
      <c r="I45" s="112">
        <f t="shared" si="10"/>
        <v>9595.3919999999998</v>
      </c>
      <c r="J45" s="112">
        <f t="shared" si="10"/>
        <v>9915.0570000000007</v>
      </c>
      <c r="K45" s="112">
        <f t="shared" si="10"/>
        <v>10120.892</v>
      </c>
      <c r="L45" s="112">
        <f t="shared" si="10"/>
        <v>10535.973</v>
      </c>
      <c r="M45" s="112">
        <f t="shared" si="10"/>
        <v>10775.627</v>
      </c>
      <c r="N45" s="112">
        <f t="shared" si="10"/>
        <v>10969.912</v>
      </c>
      <c r="O45" s="112">
        <f t="shared" si="10"/>
        <v>11119.288999999999</v>
      </c>
      <c r="P45" s="113">
        <f t="shared" si="10"/>
        <v>10858.018</v>
      </c>
      <c r="Q45" s="114">
        <v>10664.83239837924</v>
      </c>
      <c r="R45" s="115">
        <v>10366.814008020534</v>
      </c>
      <c r="S45" s="115">
        <v>10092.772089535878</v>
      </c>
      <c r="T45" s="115">
        <v>9788.5114825711407</v>
      </c>
      <c r="U45" s="115">
        <v>9489.2553904532597</v>
      </c>
      <c r="V45" s="115">
        <v>9170.4819145382389</v>
      </c>
      <c r="W45" s="116">
        <v>8819.8449631241601</v>
      </c>
      <c r="Y45" s="175">
        <v>2045</v>
      </c>
      <c r="Z45" s="154" t="s">
        <v>8</v>
      </c>
      <c r="AA45" s="154" t="s">
        <v>9</v>
      </c>
      <c r="AB45" s="154" t="s">
        <v>10</v>
      </c>
      <c r="AC45" s="154" t="s">
        <v>11</v>
      </c>
      <c r="AD45" s="157" t="s">
        <v>12</v>
      </c>
      <c r="AE45" s="154" t="s">
        <v>13</v>
      </c>
      <c r="AF45" s="154" t="s">
        <v>14</v>
      </c>
      <c r="AG45" s="155" t="s">
        <v>15</v>
      </c>
    </row>
    <row r="46" spans="2:33" ht="13.5" thickBot="1" x14ac:dyDescent="0.25">
      <c r="B46" s="31" t="s">
        <v>14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31"/>
      <c r="R46" s="91"/>
      <c r="S46" s="91"/>
      <c r="T46" s="91"/>
      <c r="U46" s="91"/>
      <c r="V46" s="91"/>
      <c r="W46" s="92"/>
      <c r="Y46" s="34" t="s">
        <v>1</v>
      </c>
      <c r="Z46" s="153">
        <f>$V$5</f>
        <v>1334.9597280395594</v>
      </c>
      <c r="AA46" s="178">
        <f>$V$12</f>
        <v>1567.8603807734307</v>
      </c>
      <c r="AB46" s="178">
        <f>$V$19</f>
        <v>1701.6301967898539</v>
      </c>
      <c r="AC46" s="178">
        <f>$V$26</f>
        <v>1846.4407459149077</v>
      </c>
      <c r="AD46" s="150">
        <f>V33</f>
        <v>1385.3001915514621</v>
      </c>
      <c r="AE46" s="178">
        <f>$V$40</f>
        <v>1513.3925076914543</v>
      </c>
      <c r="AF46" s="178">
        <f>$V$47</f>
        <v>1569.1225023977165</v>
      </c>
      <c r="AG46" s="179">
        <f>$V$54</f>
        <v>1741.9478084944099</v>
      </c>
    </row>
    <row r="47" spans="2:33" x14ac:dyDescent="0.2">
      <c r="B47" s="21" t="s">
        <v>1</v>
      </c>
      <c r="C47" s="93">
        <v>2948.4070000000002</v>
      </c>
      <c r="D47" s="93">
        <v>2867.8789999999999</v>
      </c>
      <c r="E47" s="93">
        <v>2807.9369999999999</v>
      </c>
      <c r="F47" s="93">
        <v>2913.5079999999998</v>
      </c>
      <c r="G47" s="93">
        <v>2872.3679999999999</v>
      </c>
      <c r="H47" s="93">
        <v>2860.7739999999999</v>
      </c>
      <c r="I47" s="93">
        <v>2931.0639999999999</v>
      </c>
      <c r="J47" s="93">
        <v>2862.9929999999999</v>
      </c>
      <c r="K47" s="93">
        <v>2737.43</v>
      </c>
      <c r="L47" s="93">
        <v>2560.0219999999999</v>
      </c>
      <c r="M47" s="93">
        <v>2306.41</v>
      </c>
      <c r="N47" s="93">
        <v>2294.2359999999999</v>
      </c>
      <c r="O47" s="93">
        <v>2214.2950000000001</v>
      </c>
      <c r="P47" s="97">
        <v>2115.5639999999999</v>
      </c>
      <c r="Q47" s="96">
        <v>1968.7177396222087</v>
      </c>
      <c r="R47" s="94">
        <v>1770.6585253729522</v>
      </c>
      <c r="S47" s="94">
        <v>1539.7786722623264</v>
      </c>
      <c r="T47" s="94">
        <v>1435.2567893407745</v>
      </c>
      <c r="U47" s="94">
        <v>1501.0683993810867</v>
      </c>
      <c r="V47" s="94">
        <v>1569.1225023977165</v>
      </c>
      <c r="W47" s="95">
        <v>1606.9525008793041</v>
      </c>
      <c r="Y47" s="18" t="s">
        <v>2</v>
      </c>
      <c r="Z47" s="4">
        <f>$V$6</f>
        <v>2361.6564346834166</v>
      </c>
      <c r="AA47" s="5">
        <f>$V$13</f>
        <v>2337.8112329922947</v>
      </c>
      <c r="AB47" s="5">
        <f>$V$20</f>
        <v>2576.1322009259911</v>
      </c>
      <c r="AC47" s="5">
        <f>$V$27</f>
        <v>2769.4336854116614</v>
      </c>
      <c r="AD47" s="150">
        <f t="shared" ref="AD47:AD51" si="11">V34</f>
        <v>2384.6999209305709</v>
      </c>
      <c r="AE47" s="5">
        <f>$V$41</f>
        <v>2573.3373330705986</v>
      </c>
      <c r="AF47" s="5">
        <f>$V$48</f>
        <v>2359.2887482974415</v>
      </c>
      <c r="AG47" s="6">
        <f>$V$55</f>
        <v>2546.2021801228689</v>
      </c>
    </row>
    <row r="48" spans="2:33" x14ac:dyDescent="0.2">
      <c r="B48" s="18" t="s">
        <v>2</v>
      </c>
      <c r="C48" s="38">
        <v>2845.895</v>
      </c>
      <c r="D48" s="38">
        <v>3010.7910000000002</v>
      </c>
      <c r="E48" s="38">
        <v>3171.1669999999999</v>
      </c>
      <c r="F48" s="38">
        <v>3105.5619999999999</v>
      </c>
      <c r="G48" s="38">
        <v>3167.2280000000001</v>
      </c>
      <c r="H48" s="38">
        <v>3039.1350000000002</v>
      </c>
      <c r="I48" s="38">
        <v>3200.721</v>
      </c>
      <c r="J48" s="38">
        <v>3306.1489999999999</v>
      </c>
      <c r="K48" s="38">
        <v>3513.1039999999998</v>
      </c>
      <c r="L48" s="38">
        <v>3805.7779999999998</v>
      </c>
      <c r="M48" s="38">
        <v>4039.9029999999998</v>
      </c>
      <c r="N48" s="38">
        <v>4084.7550000000001</v>
      </c>
      <c r="O48" s="38">
        <v>3998.1219999999998</v>
      </c>
      <c r="P48" s="98">
        <v>3571.5549999999998</v>
      </c>
      <c r="Q48" s="35">
        <v>3264.0676559406734</v>
      </c>
      <c r="R48" s="36">
        <v>2960.7109770526667</v>
      </c>
      <c r="S48" s="36">
        <v>2780.134344450852</v>
      </c>
      <c r="T48" s="36">
        <v>2689.9969548775703</v>
      </c>
      <c r="U48" s="36">
        <v>2532.0431155596457</v>
      </c>
      <c r="V48" s="36">
        <v>2359.2887482974415</v>
      </c>
      <c r="W48" s="37">
        <v>2174.3912739408329</v>
      </c>
      <c r="Y48" s="18" t="s">
        <v>3</v>
      </c>
      <c r="Z48" s="4">
        <f>$V$7</f>
        <v>2347.9506806780241</v>
      </c>
      <c r="AA48" s="5">
        <f>$V$14</f>
        <v>2361.8258529156524</v>
      </c>
      <c r="AB48" s="5">
        <f>$V$21</f>
        <v>2389.5461379407006</v>
      </c>
      <c r="AC48" s="5">
        <f>$V$28</f>
        <v>2481.9108949761603</v>
      </c>
      <c r="AD48" s="150">
        <f t="shared" si="11"/>
        <v>2201.4976654616116</v>
      </c>
      <c r="AE48" s="5">
        <f>$V$42</f>
        <v>2292.4840358890478</v>
      </c>
      <c r="AF48" s="5">
        <f>$V$49</f>
        <v>2212.3350587742543</v>
      </c>
      <c r="AG48" s="6">
        <f>$V$56</f>
        <v>2303.6429055649337</v>
      </c>
    </row>
    <row r="49" spans="2:33" x14ac:dyDescent="0.2">
      <c r="B49" s="18" t="s">
        <v>3</v>
      </c>
      <c r="C49" s="38">
        <v>1316.1279999999999</v>
      </c>
      <c r="D49" s="38">
        <v>1464.5450000000001</v>
      </c>
      <c r="E49" s="38">
        <v>1645.502</v>
      </c>
      <c r="F49" s="38">
        <v>1747.4280000000001</v>
      </c>
      <c r="G49" s="38">
        <v>1851.7059999999999</v>
      </c>
      <c r="H49" s="38">
        <v>2013.7460000000001</v>
      </c>
      <c r="I49" s="38">
        <v>2207.1309999999999</v>
      </c>
      <c r="J49" s="38">
        <v>2423.8620000000001</v>
      </c>
      <c r="K49" s="38">
        <v>2487.9879999999998</v>
      </c>
      <c r="L49" s="38">
        <v>2550.8069999999998</v>
      </c>
      <c r="M49" s="38">
        <v>2560.614</v>
      </c>
      <c r="N49" s="38">
        <v>2585.3009999999999</v>
      </c>
      <c r="O49" s="38">
        <v>2796.7759999999998</v>
      </c>
      <c r="P49" s="98">
        <v>2901.826</v>
      </c>
      <c r="Q49" s="35">
        <v>3000.113645698957</v>
      </c>
      <c r="R49" s="36">
        <v>3031.7119982436116</v>
      </c>
      <c r="S49" s="36">
        <v>2984.8781703274253</v>
      </c>
      <c r="T49" s="36">
        <v>2738.3290859929834</v>
      </c>
      <c r="U49" s="36">
        <v>2475.2380254300701</v>
      </c>
      <c r="V49" s="36">
        <v>2212.3350587742543</v>
      </c>
      <c r="W49" s="37">
        <v>2026.8866740215456</v>
      </c>
      <c r="Y49" s="18" t="s">
        <v>4</v>
      </c>
      <c r="Z49" s="4">
        <f>$V$8</f>
        <v>2843.5213790224507</v>
      </c>
      <c r="AA49" s="5">
        <f>$V$15</f>
        <v>3118.8744023870508</v>
      </c>
      <c r="AB49" s="5">
        <f>$V$22</f>
        <v>3101.9051111265189</v>
      </c>
      <c r="AC49" s="5">
        <f>$V$29</f>
        <v>3123.3892556197889</v>
      </c>
      <c r="AD49" s="150">
        <f t="shared" si="11"/>
        <v>2771.6153794857937</v>
      </c>
      <c r="AE49" s="5">
        <f>$V$43</f>
        <v>2791.2680378871391</v>
      </c>
      <c r="AF49" s="5">
        <f>$V$50</f>
        <v>2782.1982287611249</v>
      </c>
      <c r="AG49" s="6">
        <f>$V$57</f>
        <v>2801.8945229505621</v>
      </c>
    </row>
    <row r="50" spans="2:33" x14ac:dyDescent="0.2">
      <c r="B50" s="18" t="s">
        <v>4</v>
      </c>
      <c r="C50" s="38">
        <v>522.37099999999998</v>
      </c>
      <c r="D50" s="38">
        <v>586.27099999999996</v>
      </c>
      <c r="E50" s="38">
        <v>668.18899999999996</v>
      </c>
      <c r="F50" s="38">
        <v>763.89099999999996</v>
      </c>
      <c r="G50" s="38">
        <v>922.53899999999999</v>
      </c>
      <c r="H50" s="38">
        <v>1090.6379999999999</v>
      </c>
      <c r="I50" s="38">
        <v>1256.4760000000001</v>
      </c>
      <c r="J50" s="38">
        <v>1322.0530000000001</v>
      </c>
      <c r="K50" s="38">
        <v>1382.37</v>
      </c>
      <c r="L50" s="38">
        <v>1619.366</v>
      </c>
      <c r="M50" s="38">
        <v>1868.7</v>
      </c>
      <c r="N50" s="38">
        <v>2005.62</v>
      </c>
      <c r="O50" s="38">
        <v>2110.096</v>
      </c>
      <c r="P50" s="98">
        <v>2269.0729999999999</v>
      </c>
      <c r="Q50" s="35">
        <v>2354.5943986554162</v>
      </c>
      <c r="R50" s="36">
        <v>2452.0413535493299</v>
      </c>
      <c r="S50" s="36">
        <v>2539.6495833381632</v>
      </c>
      <c r="T50" s="36">
        <v>2659.5993190381018</v>
      </c>
      <c r="U50" s="36">
        <v>2742.2441263539827</v>
      </c>
      <c r="V50" s="36">
        <v>2782.1982287611249</v>
      </c>
      <c r="W50" s="37">
        <v>2734.2187912449572</v>
      </c>
      <c r="Y50" s="88" t="s">
        <v>5</v>
      </c>
      <c r="Z50" s="4">
        <f>$V$9</f>
        <v>415.30690028753713</v>
      </c>
      <c r="AA50" s="5">
        <f>$V$16</f>
        <v>561.38606908065071</v>
      </c>
      <c r="AB50" s="5">
        <f>$V$23</f>
        <v>565.09217583915847</v>
      </c>
      <c r="AC50" s="5">
        <f>$V$30</f>
        <v>568.81133055159228</v>
      </c>
      <c r="AD50" s="150">
        <f t="shared" si="11"/>
        <v>428.7774902030128</v>
      </c>
      <c r="AE50" s="5">
        <f>$V$44</f>
        <v>431.64234990973625</v>
      </c>
      <c r="AF50" s="5">
        <f>$V$51</f>
        <v>428.84685499712117</v>
      </c>
      <c r="AG50" s="6">
        <f>$V$58</f>
        <v>431.71167574760341</v>
      </c>
    </row>
    <row r="51" spans="2:33" ht="13.5" thickBot="1" x14ac:dyDescent="0.25">
      <c r="B51" s="105" t="s">
        <v>5</v>
      </c>
      <c r="C51" s="106">
        <v>30.779</v>
      </c>
      <c r="D51" s="106">
        <v>31.754999999999999</v>
      </c>
      <c r="E51" s="106">
        <v>31.683</v>
      </c>
      <c r="F51" s="106">
        <v>42.933</v>
      </c>
      <c r="G51" s="106">
        <v>59.741</v>
      </c>
      <c r="H51" s="106">
        <v>81.204999999999998</v>
      </c>
      <c r="I51" s="106">
        <v>84.372</v>
      </c>
      <c r="J51" s="106">
        <v>92.126999999999995</v>
      </c>
      <c r="K51" s="106">
        <v>117.568</v>
      </c>
      <c r="L51" s="106">
        <v>149.10599999999999</v>
      </c>
      <c r="M51" s="106">
        <v>182.733</v>
      </c>
      <c r="N51" s="106">
        <v>190.30099999999999</v>
      </c>
      <c r="O51" s="106">
        <v>216.12200000000001</v>
      </c>
      <c r="P51" s="107">
        <v>303.19299999999998</v>
      </c>
      <c r="Q51" s="108">
        <v>353.61870610703227</v>
      </c>
      <c r="R51" s="109">
        <v>384.75502641404211</v>
      </c>
      <c r="S51" s="109">
        <v>365.70945145280007</v>
      </c>
      <c r="T51" s="109">
        <v>390.96084755818583</v>
      </c>
      <c r="U51" s="109">
        <v>404.25042184163505</v>
      </c>
      <c r="V51" s="109">
        <v>428.84685499712117</v>
      </c>
      <c r="W51" s="110">
        <v>441.45026884624917</v>
      </c>
      <c r="Y51" s="135" t="s">
        <v>155</v>
      </c>
      <c r="Z51" s="8">
        <f>$V$10</f>
        <v>8888.088222423452</v>
      </c>
      <c r="AA51" s="9">
        <f>$V$17</f>
        <v>9386.3718690684291</v>
      </c>
      <c r="AB51" s="9">
        <f>$V$24</f>
        <v>9769.2136467830642</v>
      </c>
      <c r="AC51" s="9">
        <f>$V$31</f>
        <v>10221.174581922518</v>
      </c>
      <c r="AD51" s="150">
        <f t="shared" si="11"/>
        <v>8743.1131574294377</v>
      </c>
      <c r="AE51" s="9">
        <f>$V$45</f>
        <v>9170.4819145382389</v>
      </c>
      <c r="AF51" s="9">
        <f>$V$52</f>
        <v>8922.9445382305366</v>
      </c>
      <c r="AG51" s="10">
        <f>$V$59</f>
        <v>9393.6874171327745</v>
      </c>
    </row>
    <row r="52" spans="2:33" ht="14.25" thickBot="1" x14ac:dyDescent="0.3">
      <c r="B52" s="111" t="s">
        <v>155</v>
      </c>
      <c r="C52" s="112">
        <f>SUM(C47:C50)</f>
        <v>7632.8009999999995</v>
      </c>
      <c r="D52" s="112">
        <f t="shared" ref="D52:P52" si="12">SUM(D47:D50)</f>
        <v>7929.4859999999999</v>
      </c>
      <c r="E52" s="112">
        <f t="shared" si="12"/>
        <v>8292.7950000000001</v>
      </c>
      <c r="F52" s="112">
        <f t="shared" si="12"/>
        <v>8530.3889999999992</v>
      </c>
      <c r="G52" s="112">
        <f t="shared" si="12"/>
        <v>8813.8410000000003</v>
      </c>
      <c r="H52" s="112">
        <f t="shared" si="12"/>
        <v>9004.2929999999997</v>
      </c>
      <c r="I52" s="112">
        <f t="shared" si="12"/>
        <v>9595.3919999999998</v>
      </c>
      <c r="J52" s="112">
        <f t="shared" si="12"/>
        <v>9915.0570000000007</v>
      </c>
      <c r="K52" s="112">
        <f t="shared" si="12"/>
        <v>10120.892</v>
      </c>
      <c r="L52" s="112">
        <f t="shared" si="12"/>
        <v>10535.973</v>
      </c>
      <c r="M52" s="112">
        <f t="shared" si="12"/>
        <v>10775.627</v>
      </c>
      <c r="N52" s="112">
        <f t="shared" si="12"/>
        <v>10969.912</v>
      </c>
      <c r="O52" s="112">
        <f t="shared" si="12"/>
        <v>11119.288999999999</v>
      </c>
      <c r="P52" s="113">
        <f t="shared" si="12"/>
        <v>10858.018</v>
      </c>
      <c r="Q52" s="114">
        <v>10587.493439917254</v>
      </c>
      <c r="R52" s="115">
        <v>10215.12285421856</v>
      </c>
      <c r="S52" s="115">
        <v>9844.4407703787674</v>
      </c>
      <c r="T52" s="115">
        <v>9523.1821492494291</v>
      </c>
      <c r="U52" s="115">
        <v>9250.5936667247843</v>
      </c>
      <c r="V52" s="115">
        <v>8922.9445382305366</v>
      </c>
      <c r="W52" s="116">
        <v>8542.4492400866402</v>
      </c>
      <c r="Y52" s="180">
        <v>2050</v>
      </c>
      <c r="Z52" s="154" t="s">
        <v>8</v>
      </c>
      <c r="AA52" s="154" t="s">
        <v>9</v>
      </c>
      <c r="AB52" s="154" t="s">
        <v>10</v>
      </c>
      <c r="AC52" s="154" t="s">
        <v>11</v>
      </c>
      <c r="AD52" s="157" t="s">
        <v>12</v>
      </c>
      <c r="AE52" s="154" t="s">
        <v>13</v>
      </c>
      <c r="AF52" s="154" t="s">
        <v>14</v>
      </c>
      <c r="AG52" s="155" t="s">
        <v>15</v>
      </c>
    </row>
    <row r="53" spans="2:33" ht="13.5" thickBot="1" x14ac:dyDescent="0.25">
      <c r="B53" s="31" t="s">
        <v>15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3"/>
      <c r="Q53" s="31"/>
      <c r="R53" s="91"/>
      <c r="S53" s="91"/>
      <c r="T53" s="91"/>
      <c r="U53" s="91"/>
      <c r="V53" s="91"/>
      <c r="W53" s="92"/>
      <c r="Y53" s="34" t="s">
        <v>1</v>
      </c>
      <c r="Z53" s="153">
        <f>$W$5</f>
        <v>1262.6497498432718</v>
      </c>
      <c r="AA53" s="178">
        <f>$W$12</f>
        <v>1530.7047414884935</v>
      </c>
      <c r="AB53" s="178">
        <f>$W$19</f>
        <v>1691.4202241349285</v>
      </c>
      <c r="AC53" s="178">
        <f>$W$26</f>
        <v>1849.7333953924115</v>
      </c>
      <c r="AD53" s="150">
        <f>W33</f>
        <v>1352.2452037003343</v>
      </c>
      <c r="AE53" s="178">
        <f>$W$40</f>
        <v>1492.3127189409504</v>
      </c>
      <c r="AF53" s="178">
        <f>$W$47</f>
        <v>1606.9525008793041</v>
      </c>
      <c r="AG53" s="179">
        <f>$W$54</f>
        <v>1808.2723942285038</v>
      </c>
    </row>
    <row r="54" spans="2:33" x14ac:dyDescent="0.2">
      <c r="B54" s="21" t="s">
        <v>1</v>
      </c>
      <c r="C54" s="93">
        <v>2948.4070000000002</v>
      </c>
      <c r="D54" s="93">
        <v>2867.8789999999999</v>
      </c>
      <c r="E54" s="93">
        <v>2807.9369999999999</v>
      </c>
      <c r="F54" s="93">
        <v>2913.5079999999998</v>
      </c>
      <c r="G54" s="93">
        <v>2872.3679999999999</v>
      </c>
      <c r="H54" s="93">
        <v>2860.7739999999999</v>
      </c>
      <c r="I54" s="93">
        <v>2931.0639999999999</v>
      </c>
      <c r="J54" s="93">
        <v>2862.9929999999999</v>
      </c>
      <c r="K54" s="93">
        <v>2737.43</v>
      </c>
      <c r="L54" s="93">
        <v>2560.0219999999999</v>
      </c>
      <c r="M54" s="93">
        <v>2306.41</v>
      </c>
      <c r="N54" s="93">
        <v>2294.2359999999999</v>
      </c>
      <c r="O54" s="93">
        <v>2214.2950000000001</v>
      </c>
      <c r="P54" s="97">
        <v>2115.5639999999999</v>
      </c>
      <c r="Q54" s="96">
        <v>1980.6226317315354</v>
      </c>
      <c r="R54" s="94">
        <v>1797.8274245347723</v>
      </c>
      <c r="S54" s="94">
        <v>1588.3926917086069</v>
      </c>
      <c r="T54" s="94">
        <v>1525.1446012568058</v>
      </c>
      <c r="U54" s="94">
        <v>1635.9859798920393</v>
      </c>
      <c r="V54" s="94">
        <v>1741.9478084944099</v>
      </c>
      <c r="W54" s="95">
        <v>1808.2723942285038</v>
      </c>
      <c r="Y54" s="18" t="s">
        <v>2</v>
      </c>
      <c r="Z54" s="4">
        <f>$W$6</f>
        <v>2186.0265461979366</v>
      </c>
      <c r="AA54" s="5">
        <f>$W$13</f>
        <v>2187.8351278531336</v>
      </c>
      <c r="AB54" s="5">
        <f>$W$20</f>
        <v>2456.8415984247686</v>
      </c>
      <c r="AC54" s="5">
        <f>$W$27</f>
        <v>2681.2517877219557</v>
      </c>
      <c r="AD54" s="150">
        <f t="shared" ref="AD54:AD58" si="13">W34</f>
        <v>2228.8547949868971</v>
      </c>
      <c r="AE54" s="5">
        <f>$W$41</f>
        <v>2444.0834762165209</v>
      </c>
      <c r="AF54" s="5">
        <f>$W$48</f>
        <v>2174.3912739408329</v>
      </c>
      <c r="AG54" s="6">
        <f>$W$55</f>
        <v>2386.0483148697977</v>
      </c>
    </row>
    <row r="55" spans="2:33" x14ac:dyDescent="0.2">
      <c r="B55" s="18" t="s">
        <v>2</v>
      </c>
      <c r="C55" s="38">
        <v>2845.895</v>
      </c>
      <c r="D55" s="38">
        <v>3010.7910000000002</v>
      </c>
      <c r="E55" s="38">
        <v>3171.1669999999999</v>
      </c>
      <c r="F55" s="38">
        <v>3105.5619999999999</v>
      </c>
      <c r="G55" s="38">
        <v>3167.2280000000001</v>
      </c>
      <c r="H55" s="38">
        <v>3039.1350000000002</v>
      </c>
      <c r="I55" s="38">
        <v>3200.721</v>
      </c>
      <c r="J55" s="38">
        <v>3306.1489999999999</v>
      </c>
      <c r="K55" s="38">
        <v>3513.1039999999998</v>
      </c>
      <c r="L55" s="38">
        <v>3805.7779999999998</v>
      </c>
      <c r="M55" s="38">
        <v>4039.9029999999998</v>
      </c>
      <c r="N55" s="38">
        <v>4084.7550000000001</v>
      </c>
      <c r="O55" s="38">
        <v>3998.1219999999998</v>
      </c>
      <c r="P55" s="98">
        <v>3571.5549999999998</v>
      </c>
      <c r="Q55" s="35">
        <v>3300.4278501625508</v>
      </c>
      <c r="R55" s="36">
        <v>3038.4485142310646</v>
      </c>
      <c r="S55" s="36">
        <v>2896.4034728863203</v>
      </c>
      <c r="T55" s="36">
        <v>2834.2446082571241</v>
      </c>
      <c r="U55" s="36">
        <v>2698.0370893786267</v>
      </c>
      <c r="V55" s="36">
        <v>2546.2021801228689</v>
      </c>
      <c r="W55" s="37">
        <v>2386.0483148697977</v>
      </c>
      <c r="Y55" s="18" t="s">
        <v>3</v>
      </c>
      <c r="Z55" s="4">
        <f>$W$7</f>
        <v>2137.7275847243209</v>
      </c>
      <c r="AA55" s="5">
        <f>$W$14</f>
        <v>2151.2328606134461</v>
      </c>
      <c r="AB55" s="5">
        <f>$W$21</f>
        <v>2228.355067623887</v>
      </c>
      <c r="AC55" s="5">
        <f>$W$28</f>
        <v>2354.1957702509017</v>
      </c>
      <c r="AD55" s="150">
        <f t="shared" si="13"/>
        <v>2012.7196261268907</v>
      </c>
      <c r="AE55" s="5">
        <f>$W$42</f>
        <v>2135.9815859917189</v>
      </c>
      <c r="AF55" s="5">
        <f>$W$49</f>
        <v>2026.8866740215456</v>
      </c>
      <c r="AG55" s="6">
        <f>$W$56</f>
        <v>2150.7984408754751</v>
      </c>
    </row>
    <row r="56" spans="2:33" x14ac:dyDescent="0.2">
      <c r="B56" s="18" t="s">
        <v>3</v>
      </c>
      <c r="C56" s="38">
        <v>1316.1279999999999</v>
      </c>
      <c r="D56" s="38">
        <v>1464.5450000000001</v>
      </c>
      <c r="E56" s="38">
        <v>1645.502</v>
      </c>
      <c r="F56" s="38">
        <v>1747.4280000000001</v>
      </c>
      <c r="G56" s="38">
        <v>1851.7059999999999</v>
      </c>
      <c r="H56" s="38">
        <v>2013.7460000000001</v>
      </c>
      <c r="I56" s="38">
        <v>2207.1309999999999</v>
      </c>
      <c r="J56" s="38">
        <v>2423.8620000000001</v>
      </c>
      <c r="K56" s="38">
        <v>2487.9879999999998</v>
      </c>
      <c r="L56" s="38">
        <v>2550.8069999999998</v>
      </c>
      <c r="M56" s="38">
        <v>2560.614</v>
      </c>
      <c r="N56" s="38">
        <v>2585.3009999999999</v>
      </c>
      <c r="O56" s="38">
        <v>2796.7759999999998</v>
      </c>
      <c r="P56" s="98">
        <v>2901.826</v>
      </c>
      <c r="Q56" s="35">
        <v>3007.2809154116967</v>
      </c>
      <c r="R56" s="36">
        <v>3041.7265478206273</v>
      </c>
      <c r="S56" s="36">
        <v>3002.2544613737659</v>
      </c>
      <c r="T56" s="36">
        <v>2771.4538365119965</v>
      </c>
      <c r="U56" s="36">
        <v>2533.1772126915344</v>
      </c>
      <c r="V56" s="36">
        <v>2303.6429055649337</v>
      </c>
      <c r="W56" s="37">
        <v>2150.7984408754751</v>
      </c>
      <c r="Y56" s="18" t="s">
        <v>4</v>
      </c>
      <c r="Z56" s="4">
        <f>$W$8</f>
        <v>2827.5350510635772</v>
      </c>
      <c r="AA56" s="5">
        <f>$W$15</f>
        <v>3171.6014966391217</v>
      </c>
      <c r="AB56" s="5">
        <f>$W$22</f>
        <v>3149.7585553526833</v>
      </c>
      <c r="AC56" s="5">
        <f>$W$29</f>
        <v>3178.7110054694895</v>
      </c>
      <c r="AD56" s="150">
        <f t="shared" si="13"/>
        <v>2721.3168854473147</v>
      </c>
      <c r="AE56" s="5">
        <f>$W$43</f>
        <v>2747.4671819749701</v>
      </c>
      <c r="AF56" s="5">
        <f>$W$50</f>
        <v>2734.2187912449572</v>
      </c>
      <c r="AG56" s="6">
        <f>$W$57</f>
        <v>2760.4630230054781</v>
      </c>
    </row>
    <row r="57" spans="2:33" x14ac:dyDescent="0.2">
      <c r="B57" s="18" t="s">
        <v>4</v>
      </c>
      <c r="C57" s="38">
        <v>522.37099999999998</v>
      </c>
      <c r="D57" s="38">
        <v>586.27099999999996</v>
      </c>
      <c r="E57" s="38">
        <v>668.18899999999996</v>
      </c>
      <c r="F57" s="38">
        <v>763.89099999999996</v>
      </c>
      <c r="G57" s="38">
        <v>922.53899999999999</v>
      </c>
      <c r="H57" s="38">
        <v>1090.6379999999999</v>
      </c>
      <c r="I57" s="38">
        <v>1256.4760000000001</v>
      </c>
      <c r="J57" s="38">
        <v>1322.0530000000001</v>
      </c>
      <c r="K57" s="38">
        <v>1382.37</v>
      </c>
      <c r="L57" s="38">
        <v>1619.366</v>
      </c>
      <c r="M57" s="38">
        <v>1868.7</v>
      </c>
      <c r="N57" s="38">
        <v>2005.62</v>
      </c>
      <c r="O57" s="38">
        <v>2110.096</v>
      </c>
      <c r="P57" s="98">
        <v>2269.0729999999999</v>
      </c>
      <c r="Q57" s="35">
        <v>2360.2597008361836</v>
      </c>
      <c r="R57" s="36">
        <v>2461.3255461315325</v>
      </c>
      <c r="S57" s="36">
        <v>2552.3150165767615</v>
      </c>
      <c r="T57" s="36">
        <v>2674.6697324016291</v>
      </c>
      <c r="U57" s="36">
        <v>2759.2382595520839</v>
      </c>
      <c r="V57" s="36">
        <v>2801.8945229505621</v>
      </c>
      <c r="W57" s="37">
        <v>2760.4630230054781</v>
      </c>
      <c r="Y57" s="88" t="s">
        <v>5</v>
      </c>
      <c r="Z57" s="4">
        <f>$W$9</f>
        <v>430.68917867520327</v>
      </c>
      <c r="AA57" s="5">
        <f>$W$16</f>
        <v>617.25846882337896</v>
      </c>
      <c r="AB57" s="5">
        <f>$W$23</f>
        <v>619.74686665324577</v>
      </c>
      <c r="AC57" s="5">
        <f>$W$30</f>
        <v>624.24325515932014</v>
      </c>
      <c r="AD57" s="150">
        <f t="shared" si="13"/>
        <v>441.42452444049519</v>
      </c>
      <c r="AE57" s="5">
        <f>$W$44</f>
        <v>444.68451692519784</v>
      </c>
      <c r="AF57" s="5">
        <f>$W$51</f>
        <v>441.45026884624917</v>
      </c>
      <c r="AG57" s="6">
        <f>$W$58</f>
        <v>444.70835872456104</v>
      </c>
    </row>
    <row r="58" spans="2:33" ht="13.5" thickBot="1" x14ac:dyDescent="0.25">
      <c r="B58" s="105" t="s">
        <v>5</v>
      </c>
      <c r="C58" s="106">
        <v>30.779</v>
      </c>
      <c r="D58" s="106">
        <v>31.754999999999999</v>
      </c>
      <c r="E58" s="106">
        <v>31.683</v>
      </c>
      <c r="F58" s="106">
        <v>42.933</v>
      </c>
      <c r="G58" s="106">
        <v>59.741</v>
      </c>
      <c r="H58" s="106">
        <v>81.204999999999998</v>
      </c>
      <c r="I58" s="106">
        <v>84.372</v>
      </c>
      <c r="J58" s="106">
        <v>92.126999999999995</v>
      </c>
      <c r="K58" s="106">
        <v>117.568</v>
      </c>
      <c r="L58" s="106">
        <v>149.10599999999999</v>
      </c>
      <c r="M58" s="106">
        <v>182.733</v>
      </c>
      <c r="N58" s="106">
        <v>190.30099999999999</v>
      </c>
      <c r="O58" s="106">
        <v>216.12200000000001</v>
      </c>
      <c r="P58" s="107">
        <v>303.19299999999998</v>
      </c>
      <c r="Q58" s="108">
        <v>353.65831611526664</v>
      </c>
      <c r="R58" s="109">
        <v>385.23177813476673</v>
      </c>
      <c r="S58" s="109">
        <v>366.92340218073787</v>
      </c>
      <c r="T58" s="109">
        <v>392.82547555468324</v>
      </c>
      <c r="U58" s="109">
        <v>406.64887249009735</v>
      </c>
      <c r="V58" s="109">
        <v>431.71167574760341</v>
      </c>
      <c r="W58" s="110">
        <v>444.70835872456104</v>
      </c>
      <c r="Y58" s="135" t="s">
        <v>155</v>
      </c>
      <c r="Z58" s="8">
        <f>$W$10</f>
        <v>8413.9389318291069</v>
      </c>
      <c r="AA58" s="9">
        <f>$W$17</f>
        <v>9041.3742265941946</v>
      </c>
      <c r="AB58" s="9">
        <f>$W$24</f>
        <v>9526.3754455362687</v>
      </c>
      <c r="AC58" s="9">
        <f>$W$31</f>
        <v>10063.891958834758</v>
      </c>
      <c r="AD58" s="150">
        <f t="shared" si="13"/>
        <v>8315.1365102614363</v>
      </c>
      <c r="AE58" s="9">
        <f>$W$45</f>
        <v>8819.8449631241601</v>
      </c>
      <c r="AF58" s="9">
        <f>$W$52</f>
        <v>8542.4492400866402</v>
      </c>
      <c r="AG58" s="10">
        <f>$W$59</f>
        <v>9105.5821729792551</v>
      </c>
    </row>
    <row r="59" spans="2:33" ht="14.25" thickBot="1" x14ac:dyDescent="0.3">
      <c r="B59" s="111" t="s">
        <v>155</v>
      </c>
      <c r="C59" s="112">
        <f>SUM(C54:C57)</f>
        <v>7632.8009999999995</v>
      </c>
      <c r="D59" s="112">
        <f t="shared" ref="D59:P59" si="14">SUM(D54:D57)</f>
        <v>7929.4859999999999</v>
      </c>
      <c r="E59" s="112">
        <f t="shared" si="14"/>
        <v>8292.7950000000001</v>
      </c>
      <c r="F59" s="112">
        <f t="shared" si="14"/>
        <v>8530.3889999999992</v>
      </c>
      <c r="G59" s="112">
        <f t="shared" si="14"/>
        <v>8813.8410000000003</v>
      </c>
      <c r="H59" s="112">
        <f t="shared" si="14"/>
        <v>9004.2929999999997</v>
      </c>
      <c r="I59" s="112">
        <f t="shared" si="14"/>
        <v>9595.3919999999998</v>
      </c>
      <c r="J59" s="112">
        <f t="shared" si="14"/>
        <v>9915.0570000000007</v>
      </c>
      <c r="K59" s="112">
        <f t="shared" si="14"/>
        <v>10120.892</v>
      </c>
      <c r="L59" s="112">
        <f t="shared" si="14"/>
        <v>10535.973</v>
      </c>
      <c r="M59" s="112">
        <f t="shared" si="14"/>
        <v>10775.627</v>
      </c>
      <c r="N59" s="112">
        <f t="shared" si="14"/>
        <v>10969.912</v>
      </c>
      <c r="O59" s="112">
        <f t="shared" si="14"/>
        <v>11119.288999999999</v>
      </c>
      <c r="P59" s="113">
        <f t="shared" si="14"/>
        <v>10858.018</v>
      </c>
      <c r="Q59" s="114">
        <v>10648.591098141966</v>
      </c>
      <c r="R59" s="115">
        <v>10339.328032717996</v>
      </c>
      <c r="S59" s="115">
        <v>10039.365642545456</v>
      </c>
      <c r="T59" s="115">
        <v>9805.5127784275555</v>
      </c>
      <c r="U59" s="115">
        <v>9626.438541514286</v>
      </c>
      <c r="V59" s="115">
        <v>9393.6874171327745</v>
      </c>
      <c r="W59" s="116">
        <v>9105.5821729792551</v>
      </c>
      <c r="AD59" s="20"/>
    </row>
    <row r="60" spans="2:33" x14ac:dyDescent="0.2">
      <c r="B60" s="67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67"/>
      <c r="R60" s="67"/>
      <c r="S60" s="67"/>
      <c r="T60" s="67"/>
      <c r="U60" s="67"/>
      <c r="V60" s="67"/>
      <c r="W60" s="67"/>
      <c r="AD60" s="20"/>
    </row>
    <row r="61" spans="2:33" ht="13.5" thickBot="1" x14ac:dyDescent="0.25">
      <c r="B61" s="65" t="s">
        <v>227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67"/>
      <c r="R61" s="67"/>
      <c r="S61" s="67"/>
      <c r="T61" s="67"/>
      <c r="U61" s="67"/>
      <c r="V61" s="67"/>
      <c r="W61" s="67"/>
      <c r="AD61" s="20"/>
    </row>
    <row r="62" spans="2:33" ht="14.25" thickBot="1" x14ac:dyDescent="0.3">
      <c r="B62" s="86"/>
      <c r="C62" s="100">
        <v>1951</v>
      </c>
      <c r="D62" s="100">
        <v>1955</v>
      </c>
      <c r="E62" s="100">
        <v>1960</v>
      </c>
      <c r="F62" s="100">
        <v>1965</v>
      </c>
      <c r="G62" s="100">
        <v>1970</v>
      </c>
      <c r="H62" s="100">
        <v>1975</v>
      </c>
      <c r="I62" s="100">
        <v>1980</v>
      </c>
      <c r="J62" s="100">
        <v>1985</v>
      </c>
      <c r="K62" s="100">
        <v>1990</v>
      </c>
      <c r="L62" s="100">
        <v>1995</v>
      </c>
      <c r="M62" s="100">
        <v>2000</v>
      </c>
      <c r="N62" s="100">
        <v>2005</v>
      </c>
      <c r="O62" s="100">
        <v>2010</v>
      </c>
      <c r="P62" s="101">
        <v>2015</v>
      </c>
      <c r="Q62" s="102">
        <v>2020</v>
      </c>
      <c r="R62" s="103">
        <v>2025</v>
      </c>
      <c r="S62" s="103">
        <v>2030</v>
      </c>
      <c r="T62" s="103">
        <v>2035</v>
      </c>
      <c r="U62" s="103">
        <v>2040</v>
      </c>
      <c r="V62" s="103">
        <v>2045</v>
      </c>
      <c r="W62" s="104">
        <v>2050</v>
      </c>
      <c r="Y62" s="67" t="s">
        <v>228</v>
      </c>
      <c r="Z62" s="67"/>
      <c r="AA62" s="67"/>
      <c r="AB62" s="67"/>
      <c r="AC62" s="67"/>
      <c r="AD62" s="67"/>
      <c r="AE62" s="67"/>
      <c r="AF62" s="67"/>
      <c r="AG62" s="66"/>
    </row>
    <row r="63" spans="2:33" ht="14.25" thickBot="1" x14ac:dyDescent="0.3">
      <c r="B63" s="31" t="s">
        <v>8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31"/>
      <c r="R63" s="91"/>
      <c r="S63" s="91"/>
      <c r="T63" s="91"/>
      <c r="U63" s="91"/>
      <c r="V63" s="91"/>
      <c r="W63" s="92"/>
      <c r="Y63" s="184">
        <v>2015</v>
      </c>
      <c r="Z63" s="226"/>
      <c r="AA63" s="222"/>
      <c r="AB63" s="222"/>
      <c r="AC63" s="222"/>
      <c r="AD63" s="222"/>
      <c r="AE63" s="222"/>
      <c r="AF63" s="222"/>
      <c r="AG63" s="223"/>
    </row>
    <row r="64" spans="2:33" x14ac:dyDescent="0.2">
      <c r="B64" s="21" t="s">
        <v>1</v>
      </c>
      <c r="C64" s="93">
        <f t="shared" ref="C64:W64" si="15">C5*100/C$10</f>
        <v>38.628113060985086</v>
      </c>
      <c r="D64" s="93">
        <f t="shared" si="15"/>
        <v>36.16727490281211</v>
      </c>
      <c r="E64" s="93">
        <f t="shared" si="15"/>
        <v>33.85995915731668</v>
      </c>
      <c r="F64" s="93">
        <f t="shared" si="15"/>
        <v>34.1544564966498</v>
      </c>
      <c r="G64" s="93">
        <f t="shared" si="15"/>
        <v>32.589287689669007</v>
      </c>
      <c r="H64" s="93">
        <f t="shared" si="15"/>
        <v>31.771222904452351</v>
      </c>
      <c r="I64" s="93">
        <f t="shared" si="15"/>
        <v>30.546579024598472</v>
      </c>
      <c r="J64" s="93">
        <f t="shared" si="15"/>
        <v>28.875204650865847</v>
      </c>
      <c r="K64" s="93">
        <f t="shared" si="15"/>
        <v>27.047319544561883</v>
      </c>
      <c r="L64" s="93">
        <f t="shared" si="15"/>
        <v>24.297917240296648</v>
      </c>
      <c r="M64" s="93">
        <f t="shared" si="15"/>
        <v>21.403951714364275</v>
      </c>
      <c r="N64" s="93">
        <f t="shared" si="15"/>
        <v>20.913896118765582</v>
      </c>
      <c r="O64" s="93">
        <f t="shared" si="15"/>
        <v>19.9139980982597</v>
      </c>
      <c r="P64" s="97">
        <f t="shared" si="15"/>
        <v>19.483887390866361</v>
      </c>
      <c r="Q64" s="96">
        <f t="shared" si="15"/>
        <v>18.785575282727574</v>
      </c>
      <c r="R64" s="94">
        <f t="shared" si="15"/>
        <v>17.847271435536808</v>
      </c>
      <c r="S64" s="94">
        <f t="shared" si="15"/>
        <v>16.489294362074951</v>
      </c>
      <c r="T64" s="94">
        <f t="shared" si="15"/>
        <v>15.447911291304484</v>
      </c>
      <c r="U64" s="94">
        <f t="shared" si="15"/>
        <v>15.066832027130573</v>
      </c>
      <c r="V64" s="94">
        <f t="shared" si="15"/>
        <v>15.019649835063918</v>
      </c>
      <c r="W64" s="95">
        <f t="shared" si="15"/>
        <v>15.006642668474708</v>
      </c>
      <c r="Y64" s="199" t="s">
        <v>1</v>
      </c>
      <c r="Z64" s="259">
        <v>19.5</v>
      </c>
      <c r="AA64" s="260"/>
      <c r="AB64" s="260"/>
      <c r="AC64" s="260"/>
      <c r="AD64" s="260"/>
      <c r="AE64" s="260"/>
      <c r="AF64" s="260"/>
      <c r="AG64" s="261"/>
    </row>
    <row r="65" spans="2:34" x14ac:dyDescent="0.2">
      <c r="B65" s="18" t="s">
        <v>2</v>
      </c>
      <c r="C65" s="38">
        <f t="shared" ref="C65:W65" si="16">C6*100/C$10</f>
        <v>37.285067434615421</v>
      </c>
      <c r="D65" s="38">
        <f t="shared" si="16"/>
        <v>37.969560700403534</v>
      </c>
      <c r="E65" s="38">
        <f t="shared" si="16"/>
        <v>38.240026432583946</v>
      </c>
      <c r="F65" s="38">
        <f t="shared" si="16"/>
        <v>36.405866133420183</v>
      </c>
      <c r="G65" s="38">
        <f t="shared" si="16"/>
        <v>35.934707694409276</v>
      </c>
      <c r="H65" s="38">
        <f t="shared" si="16"/>
        <v>33.752066930740703</v>
      </c>
      <c r="I65" s="38">
        <f t="shared" si="16"/>
        <v>33.356855040419397</v>
      </c>
      <c r="J65" s="38">
        <f t="shared" si="16"/>
        <v>33.34473014123872</v>
      </c>
      <c r="K65" s="38">
        <f t="shared" si="16"/>
        <v>34.711406860185839</v>
      </c>
      <c r="L65" s="38">
        <f t="shared" si="16"/>
        <v>36.121751640783437</v>
      </c>
      <c r="M65" s="38">
        <f t="shared" si="16"/>
        <v>37.491117686237651</v>
      </c>
      <c r="N65" s="38">
        <f t="shared" si="16"/>
        <v>37.235986943195165</v>
      </c>
      <c r="O65" s="38">
        <f t="shared" si="16"/>
        <v>35.956633558134882</v>
      </c>
      <c r="P65" s="98">
        <f t="shared" si="16"/>
        <v>32.893249946721397</v>
      </c>
      <c r="Q65" s="35">
        <f t="shared" si="16"/>
        <v>30.764870560003395</v>
      </c>
      <c r="R65" s="36">
        <f t="shared" si="16"/>
        <v>28.799453415911014</v>
      </c>
      <c r="S65" s="36">
        <f t="shared" si="16"/>
        <v>27.690357134535713</v>
      </c>
      <c r="T65" s="36">
        <f t="shared" si="16"/>
        <v>27.52832442074796</v>
      </c>
      <c r="U65" s="36">
        <f t="shared" si="16"/>
        <v>27.046377294580104</v>
      </c>
      <c r="V65" s="36">
        <f t="shared" si="16"/>
        <v>26.571028274958781</v>
      </c>
      <c r="W65" s="37">
        <f t="shared" si="16"/>
        <v>25.98101274455906</v>
      </c>
      <c r="Y65" s="189" t="s">
        <v>2</v>
      </c>
      <c r="Z65" s="262">
        <v>32.9</v>
      </c>
      <c r="AA65" s="263"/>
      <c r="AB65" s="263"/>
      <c r="AC65" s="263"/>
      <c r="AD65" s="263"/>
      <c r="AE65" s="263"/>
      <c r="AF65" s="263"/>
      <c r="AG65" s="264"/>
    </row>
    <row r="66" spans="2:34" x14ac:dyDescent="0.2">
      <c r="B66" s="18" t="s">
        <v>3</v>
      </c>
      <c r="C66" s="38">
        <f t="shared" ref="C66:W66" si="17">C7*100/C$10</f>
        <v>17.243054024335233</v>
      </c>
      <c r="D66" s="38">
        <f t="shared" si="17"/>
        <v>18.469608244468809</v>
      </c>
      <c r="E66" s="38">
        <f t="shared" si="17"/>
        <v>19.842550069065975</v>
      </c>
      <c r="F66" s="38">
        <f t="shared" si="17"/>
        <v>20.484739910454262</v>
      </c>
      <c r="G66" s="38">
        <f t="shared" si="17"/>
        <v>21.009069712058565</v>
      </c>
      <c r="H66" s="38">
        <f t="shared" si="17"/>
        <v>22.364287790279594</v>
      </c>
      <c r="I66" s="38">
        <f t="shared" si="17"/>
        <v>23.001988871324901</v>
      </c>
      <c r="J66" s="38">
        <f t="shared" si="17"/>
        <v>24.446273985111734</v>
      </c>
      <c r="K66" s="38">
        <f t="shared" si="17"/>
        <v>24.5826948849963</v>
      </c>
      <c r="L66" s="38">
        <f t="shared" si="17"/>
        <v>24.210454981234289</v>
      </c>
      <c r="M66" s="38">
        <f t="shared" si="17"/>
        <v>23.763016295942684</v>
      </c>
      <c r="N66" s="38">
        <f t="shared" si="17"/>
        <v>23.56719908053957</v>
      </c>
      <c r="O66" s="38">
        <f t="shared" si="17"/>
        <v>25.152471529429626</v>
      </c>
      <c r="P66" s="98">
        <f t="shared" si="17"/>
        <v>26.72519054582521</v>
      </c>
      <c r="Q66" s="35">
        <f t="shared" si="17"/>
        <v>28.404665947554843</v>
      </c>
      <c r="R66" s="36">
        <f t="shared" si="17"/>
        <v>29.811993056021166</v>
      </c>
      <c r="S66" s="36">
        <f t="shared" si="17"/>
        <v>30.629336161832242</v>
      </c>
      <c r="T66" s="36">
        <f t="shared" si="17"/>
        <v>29.514998865711927</v>
      </c>
      <c r="U66" s="36">
        <f t="shared" si="17"/>
        <v>28.09699613329968</v>
      </c>
      <c r="V66" s="36">
        <f t="shared" si="17"/>
        <v>26.416824652510311</v>
      </c>
      <c r="W66" s="37">
        <f t="shared" si="17"/>
        <v>25.406977659862811</v>
      </c>
      <c r="Y66" s="189" t="s">
        <v>3</v>
      </c>
      <c r="Z66" s="262">
        <v>26.7</v>
      </c>
      <c r="AA66" s="263"/>
      <c r="AB66" s="263"/>
      <c r="AC66" s="263"/>
      <c r="AD66" s="263"/>
      <c r="AE66" s="263"/>
      <c r="AF66" s="263"/>
      <c r="AG66" s="264"/>
    </row>
    <row r="67" spans="2:34" s="66" customFormat="1" x14ac:dyDescent="0.2">
      <c r="B67" s="18" t="s">
        <v>4</v>
      </c>
      <c r="C67" s="38">
        <f t="shared" ref="C67:W67" si="18">C8*100/C$10</f>
        <v>6.8437654800642651</v>
      </c>
      <c r="D67" s="38">
        <f t="shared" si="18"/>
        <v>7.3935561523155471</v>
      </c>
      <c r="E67" s="38">
        <f t="shared" si="18"/>
        <v>8.0574643410333895</v>
      </c>
      <c r="F67" s="38">
        <f t="shared" si="18"/>
        <v>8.9549374594757634</v>
      </c>
      <c r="G67" s="38">
        <f t="shared" si="18"/>
        <v>10.466934903863139</v>
      </c>
      <c r="H67" s="38">
        <f t="shared" si="18"/>
        <v>12.11242237452735</v>
      </c>
      <c r="I67" s="38">
        <f t="shared" si="18"/>
        <v>13.094577063657223</v>
      </c>
      <c r="J67" s="38">
        <f t="shared" si="18"/>
        <v>13.333791222783692</v>
      </c>
      <c r="K67" s="38">
        <f t="shared" si="18"/>
        <v>13.658578710255973</v>
      </c>
      <c r="L67" s="38">
        <f t="shared" si="18"/>
        <v>15.369876137685623</v>
      </c>
      <c r="M67" s="38">
        <f t="shared" si="18"/>
        <v>17.341914303455379</v>
      </c>
      <c r="N67" s="38">
        <f t="shared" si="18"/>
        <v>18.282917857499676</v>
      </c>
      <c r="O67" s="38">
        <f t="shared" si="18"/>
        <v>18.976896814175802</v>
      </c>
      <c r="P67" s="98">
        <f t="shared" si="18"/>
        <v>20.897672116587021</v>
      </c>
      <c r="Q67" s="35">
        <f t="shared" si="18"/>
        <v>22.044888209714181</v>
      </c>
      <c r="R67" s="36">
        <f t="shared" si="18"/>
        <v>23.541282092531013</v>
      </c>
      <c r="S67" s="36">
        <f t="shared" si="18"/>
        <v>25.191012341557101</v>
      </c>
      <c r="T67" s="36">
        <f t="shared" si="18"/>
        <v>27.508765422235623</v>
      </c>
      <c r="U67" s="36">
        <f t="shared" si="18"/>
        <v>29.789794544989647</v>
      </c>
      <c r="V67" s="36">
        <f t="shared" si="18"/>
        <v>31.992497237466974</v>
      </c>
      <c r="W67" s="37">
        <f t="shared" si="18"/>
        <v>33.605366927103418</v>
      </c>
      <c r="Y67" s="189" t="s">
        <v>4</v>
      </c>
      <c r="Z67" s="262">
        <v>20.9</v>
      </c>
      <c r="AA67" s="263"/>
      <c r="AB67" s="263"/>
      <c r="AC67" s="263"/>
      <c r="AD67" s="263"/>
      <c r="AE67" s="263"/>
      <c r="AF67" s="263"/>
      <c r="AG67" s="264"/>
    </row>
    <row r="68" spans="2:34" s="66" customFormat="1" ht="13.5" thickBot="1" x14ac:dyDescent="0.25">
      <c r="B68" s="105" t="s">
        <v>5</v>
      </c>
      <c r="C68" s="106">
        <f t="shared" ref="C68:W68" si="19">C9*100/C$10</f>
        <v>0.40324646220961352</v>
      </c>
      <c r="D68" s="106">
        <f t="shared" si="19"/>
        <v>0.4004673190670871</v>
      </c>
      <c r="E68" s="106">
        <f t="shared" si="19"/>
        <v>0.3820545425275797</v>
      </c>
      <c r="F68" s="106">
        <f t="shared" si="19"/>
        <v>0.50329475009873526</v>
      </c>
      <c r="G68" s="106">
        <f t="shared" si="19"/>
        <v>0.6778089144108681</v>
      </c>
      <c r="H68" s="106">
        <f t="shared" si="19"/>
        <v>0.90184759647425961</v>
      </c>
      <c r="I68" s="106">
        <f t="shared" si="19"/>
        <v>0.87929706259004337</v>
      </c>
      <c r="J68" s="106">
        <f t="shared" si="19"/>
        <v>0.92916258575215438</v>
      </c>
      <c r="K68" s="106">
        <f t="shared" si="19"/>
        <v>1.1616367411093804</v>
      </c>
      <c r="L68" s="106">
        <f t="shared" si="19"/>
        <v>1.4152086380631383</v>
      </c>
      <c r="M68" s="106">
        <f t="shared" si="19"/>
        <v>1.6957992328427849</v>
      </c>
      <c r="N68" s="106">
        <f t="shared" si="19"/>
        <v>1.7347541165325664</v>
      </c>
      <c r="O68" s="106">
        <f t="shared" si="19"/>
        <v>1.9436674413265096</v>
      </c>
      <c r="P68" s="107">
        <f t="shared" si="19"/>
        <v>2.7923420277991804</v>
      </c>
      <c r="Q68" s="108">
        <f t="shared" si="19"/>
        <v>3.3003790414355789</v>
      </c>
      <c r="R68" s="109">
        <f t="shared" si="19"/>
        <v>3.6613615416760981</v>
      </c>
      <c r="S68" s="109">
        <f t="shared" si="19"/>
        <v>3.5386314861129655</v>
      </c>
      <c r="T68" s="109">
        <f t="shared" si="19"/>
        <v>3.9142577970934895</v>
      </c>
      <c r="U68" s="109">
        <f t="shared" si="19"/>
        <v>4.2062729844686615</v>
      </c>
      <c r="V68" s="109">
        <f t="shared" si="19"/>
        <v>4.6726235146920985</v>
      </c>
      <c r="W68" s="110">
        <f t="shared" si="19"/>
        <v>5.1187580770992804</v>
      </c>
      <c r="Y68" s="200" t="s">
        <v>5</v>
      </c>
      <c r="Z68" s="262">
        <v>2.8</v>
      </c>
      <c r="AA68" s="263"/>
      <c r="AB68" s="263"/>
      <c r="AC68" s="263"/>
      <c r="AD68" s="263"/>
      <c r="AE68" s="263"/>
      <c r="AF68" s="263"/>
      <c r="AG68" s="264"/>
    </row>
    <row r="69" spans="2:34" s="20" customFormat="1" ht="14.25" thickBot="1" x14ac:dyDescent="0.3">
      <c r="B69" s="111" t="s">
        <v>155</v>
      </c>
      <c r="C69" s="112">
        <f>SUM(C64:C67)</f>
        <v>100</v>
      </c>
      <c r="D69" s="112">
        <f t="shared" ref="D69:W69" si="20">SUM(D64:D67)</f>
        <v>100</v>
      </c>
      <c r="E69" s="112">
        <f t="shared" si="20"/>
        <v>100</v>
      </c>
      <c r="F69" s="112">
        <f t="shared" si="20"/>
        <v>100</v>
      </c>
      <c r="G69" s="112">
        <f t="shared" si="20"/>
        <v>99.999999999999986</v>
      </c>
      <c r="H69" s="112">
        <f t="shared" si="20"/>
        <v>100</v>
      </c>
      <c r="I69" s="112">
        <f t="shared" si="20"/>
        <v>100</v>
      </c>
      <c r="J69" s="112">
        <f t="shared" si="20"/>
        <v>99.999999999999986</v>
      </c>
      <c r="K69" s="112">
        <f t="shared" si="20"/>
        <v>100</v>
      </c>
      <c r="L69" s="112">
        <f t="shared" si="20"/>
        <v>100</v>
      </c>
      <c r="M69" s="112">
        <f t="shared" si="20"/>
        <v>100</v>
      </c>
      <c r="N69" s="112">
        <f t="shared" si="20"/>
        <v>100</v>
      </c>
      <c r="O69" s="112">
        <f t="shared" si="20"/>
        <v>100</v>
      </c>
      <c r="P69" s="113">
        <f t="shared" si="20"/>
        <v>99.999999999999986</v>
      </c>
      <c r="Q69" s="114">
        <f t="shared" si="20"/>
        <v>100</v>
      </c>
      <c r="R69" s="115">
        <f t="shared" si="20"/>
        <v>100</v>
      </c>
      <c r="S69" s="115">
        <f t="shared" si="20"/>
        <v>100</v>
      </c>
      <c r="T69" s="115">
        <f t="shared" si="20"/>
        <v>100</v>
      </c>
      <c r="U69" s="115">
        <f t="shared" si="20"/>
        <v>100</v>
      </c>
      <c r="V69" s="115">
        <f t="shared" si="20"/>
        <v>99.999999999999986</v>
      </c>
      <c r="W69" s="116">
        <f t="shared" si="20"/>
        <v>99.999999999999986</v>
      </c>
      <c r="Y69" s="201" t="s">
        <v>155</v>
      </c>
      <c r="Z69" s="265">
        <f>SUM(Z64:AG67)</f>
        <v>100</v>
      </c>
      <c r="AA69" s="266"/>
      <c r="AB69" s="266"/>
      <c r="AC69" s="266"/>
      <c r="AD69" s="266"/>
      <c r="AE69" s="266"/>
      <c r="AF69" s="266"/>
      <c r="AG69" s="267"/>
      <c r="AH69" s="66"/>
    </row>
    <row r="70" spans="2:34" s="20" customFormat="1" ht="14.25" thickBot="1" x14ac:dyDescent="0.3">
      <c r="B70" s="31" t="s">
        <v>9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3"/>
      <c r="Q70" s="31"/>
      <c r="R70" s="91"/>
      <c r="S70" s="91"/>
      <c r="T70" s="91"/>
      <c r="U70" s="91"/>
      <c r="V70" s="91"/>
      <c r="W70" s="92"/>
      <c r="Y70" s="184">
        <v>2020</v>
      </c>
      <c r="Z70" s="181" t="s">
        <v>8</v>
      </c>
      <c r="AA70" s="154" t="s">
        <v>9</v>
      </c>
      <c r="AB70" s="154" t="s">
        <v>10</v>
      </c>
      <c r="AC70" s="154" t="s">
        <v>11</v>
      </c>
      <c r="AD70" s="154" t="s">
        <v>12</v>
      </c>
      <c r="AE70" s="154" t="s">
        <v>13</v>
      </c>
      <c r="AF70" s="154" t="s">
        <v>14</v>
      </c>
      <c r="AG70" s="155" t="s">
        <v>15</v>
      </c>
      <c r="AH70" s="67"/>
    </row>
    <row r="71" spans="2:34" s="20" customFormat="1" x14ac:dyDescent="0.2">
      <c r="B71" s="21" t="s">
        <v>1</v>
      </c>
      <c r="C71" s="93">
        <f t="shared" ref="C71:W71" si="21">C12*100/C$17</f>
        <v>38.628113060985086</v>
      </c>
      <c r="D71" s="93">
        <f t="shared" si="21"/>
        <v>36.16727490281211</v>
      </c>
      <c r="E71" s="93">
        <f t="shared" si="21"/>
        <v>33.85995915731668</v>
      </c>
      <c r="F71" s="93">
        <f t="shared" si="21"/>
        <v>34.1544564966498</v>
      </c>
      <c r="G71" s="93">
        <f t="shared" si="21"/>
        <v>32.589287689669007</v>
      </c>
      <c r="H71" s="93">
        <f t="shared" si="21"/>
        <v>31.771222904452351</v>
      </c>
      <c r="I71" s="93">
        <f t="shared" si="21"/>
        <v>30.546579024598472</v>
      </c>
      <c r="J71" s="93">
        <f t="shared" si="21"/>
        <v>28.875204650865847</v>
      </c>
      <c r="K71" s="93">
        <f t="shared" si="21"/>
        <v>27.047319544561883</v>
      </c>
      <c r="L71" s="93">
        <f t="shared" si="21"/>
        <v>24.297917240296648</v>
      </c>
      <c r="M71" s="93">
        <f t="shared" si="21"/>
        <v>21.403951714364275</v>
      </c>
      <c r="N71" s="93">
        <f t="shared" si="21"/>
        <v>20.913896118765582</v>
      </c>
      <c r="O71" s="93">
        <f t="shared" si="21"/>
        <v>19.9139980982597</v>
      </c>
      <c r="P71" s="97">
        <f t="shared" si="21"/>
        <v>19.483887390866361</v>
      </c>
      <c r="Q71" s="96">
        <f t="shared" si="21"/>
        <v>18.662620613929487</v>
      </c>
      <c r="R71" s="94">
        <f t="shared" si="21"/>
        <v>17.563717338238906</v>
      </c>
      <c r="S71" s="94">
        <f t="shared" si="21"/>
        <v>16.336569680401304</v>
      </c>
      <c r="T71" s="94">
        <f t="shared" si="21"/>
        <v>15.792896908210885</v>
      </c>
      <c r="U71" s="94">
        <f t="shared" si="21"/>
        <v>16.080296627578832</v>
      </c>
      <c r="V71" s="94">
        <f t="shared" si="21"/>
        <v>16.703582626425778</v>
      </c>
      <c r="W71" s="95">
        <f t="shared" si="21"/>
        <v>16.930000939305177</v>
      </c>
      <c r="Y71" s="199" t="s">
        <v>1</v>
      </c>
      <c r="Z71" s="196">
        <f t="shared" ref="Z71:AG71" si="22">Z11*100/Z16</f>
        <v>18.785575282727574</v>
      </c>
      <c r="AA71" s="49">
        <f t="shared" si="22"/>
        <v>18.662620613929487</v>
      </c>
      <c r="AB71" s="49">
        <f t="shared" si="22"/>
        <v>18.81783731277233</v>
      </c>
      <c r="AC71" s="49">
        <f t="shared" si="22"/>
        <v>18.833778640824672</v>
      </c>
      <c r="AD71" s="49">
        <f t="shared" si="22"/>
        <v>18.744331185245013</v>
      </c>
      <c r="AE71" s="49">
        <f t="shared" si="22"/>
        <v>18.760146701615756</v>
      </c>
      <c r="AF71" s="49">
        <f t="shared" si="22"/>
        <v>18.594748141233275</v>
      </c>
      <c r="AG71" s="50">
        <f t="shared" si="22"/>
        <v>18.599856201419239</v>
      </c>
    </row>
    <row r="72" spans="2:34" s="20" customFormat="1" x14ac:dyDescent="0.2">
      <c r="B72" s="18" t="s">
        <v>2</v>
      </c>
      <c r="C72" s="38">
        <f t="shared" ref="C72:W72" si="23">C13*100/C$17</f>
        <v>37.285067434615421</v>
      </c>
      <c r="D72" s="38">
        <f t="shared" si="23"/>
        <v>37.969560700403534</v>
      </c>
      <c r="E72" s="38">
        <f t="shared" si="23"/>
        <v>38.240026432583946</v>
      </c>
      <c r="F72" s="38">
        <f t="shared" si="23"/>
        <v>36.405866133420183</v>
      </c>
      <c r="G72" s="38">
        <f t="shared" si="23"/>
        <v>35.934707694409276</v>
      </c>
      <c r="H72" s="38">
        <f t="shared" si="23"/>
        <v>33.752066930740703</v>
      </c>
      <c r="I72" s="38">
        <f t="shared" si="23"/>
        <v>33.356855040419397</v>
      </c>
      <c r="J72" s="38">
        <f t="shared" si="23"/>
        <v>33.34473014123872</v>
      </c>
      <c r="K72" s="38">
        <f t="shared" si="23"/>
        <v>34.711406860185839</v>
      </c>
      <c r="L72" s="38">
        <f t="shared" si="23"/>
        <v>36.121751640783437</v>
      </c>
      <c r="M72" s="38">
        <f t="shared" si="23"/>
        <v>37.491117686237651</v>
      </c>
      <c r="N72" s="38">
        <f t="shared" si="23"/>
        <v>37.235986943195165</v>
      </c>
      <c r="O72" s="38">
        <f t="shared" si="23"/>
        <v>35.956633558134882</v>
      </c>
      <c r="P72" s="98">
        <f t="shared" si="23"/>
        <v>32.893249946721397</v>
      </c>
      <c r="Q72" s="35">
        <f t="shared" si="23"/>
        <v>30.763106872915056</v>
      </c>
      <c r="R72" s="36">
        <f t="shared" si="23"/>
        <v>28.724054642281203</v>
      </c>
      <c r="S72" s="36">
        <f t="shared" si="23"/>
        <v>27.419347788013457</v>
      </c>
      <c r="T72" s="36">
        <f t="shared" si="23"/>
        <v>26.90874566035906</v>
      </c>
      <c r="U72" s="36">
        <f t="shared" si="23"/>
        <v>25.914305349435697</v>
      </c>
      <c r="V72" s="36">
        <f t="shared" si="23"/>
        <v>24.906441653949894</v>
      </c>
      <c r="W72" s="37">
        <f t="shared" si="23"/>
        <v>24.19803752197161</v>
      </c>
      <c r="Y72" s="189" t="s">
        <v>2</v>
      </c>
      <c r="Z72" s="197">
        <f t="shared" ref="Z72:AG72" si="24">Z12*100/Z16</f>
        <v>30.764870560003395</v>
      </c>
      <c r="AA72" s="36">
        <f t="shared" si="24"/>
        <v>30.763106872915056</v>
      </c>
      <c r="AB72" s="36">
        <f t="shared" si="24"/>
        <v>30.935808154276909</v>
      </c>
      <c r="AC72" s="36">
        <f t="shared" si="24"/>
        <v>31.093345814662353</v>
      </c>
      <c r="AD72" s="36">
        <f t="shared" si="24"/>
        <v>30.775112063233347</v>
      </c>
      <c r="AE72" s="36">
        <f t="shared" si="24"/>
        <v>30.935324922858381</v>
      </c>
      <c r="AF72" s="36">
        <f t="shared" si="24"/>
        <v>30.8294656753637</v>
      </c>
      <c r="AG72" s="37">
        <f t="shared" si="24"/>
        <v>30.994033104890569</v>
      </c>
    </row>
    <row r="73" spans="2:34" s="20" customFormat="1" x14ac:dyDescent="0.2">
      <c r="B73" s="18" t="s">
        <v>3</v>
      </c>
      <c r="C73" s="38">
        <f t="shared" ref="C73:W73" si="25">C14*100/C$17</f>
        <v>17.243054024335233</v>
      </c>
      <c r="D73" s="38">
        <f t="shared" si="25"/>
        <v>18.469608244468809</v>
      </c>
      <c r="E73" s="38">
        <f t="shared" si="25"/>
        <v>19.842550069065975</v>
      </c>
      <c r="F73" s="38">
        <f t="shared" si="25"/>
        <v>20.484739910454262</v>
      </c>
      <c r="G73" s="38">
        <f t="shared" si="25"/>
        <v>21.009069712058565</v>
      </c>
      <c r="H73" s="38">
        <f t="shared" si="25"/>
        <v>22.364287790279594</v>
      </c>
      <c r="I73" s="38">
        <f t="shared" si="25"/>
        <v>23.001988871324901</v>
      </c>
      <c r="J73" s="38">
        <f t="shared" si="25"/>
        <v>24.446273985111734</v>
      </c>
      <c r="K73" s="38">
        <f t="shared" si="25"/>
        <v>24.5826948849963</v>
      </c>
      <c r="L73" s="38">
        <f t="shared" si="25"/>
        <v>24.210454981234289</v>
      </c>
      <c r="M73" s="38">
        <f t="shared" si="25"/>
        <v>23.763016295942684</v>
      </c>
      <c r="N73" s="38">
        <f t="shared" si="25"/>
        <v>23.56719908053957</v>
      </c>
      <c r="O73" s="38">
        <f t="shared" si="25"/>
        <v>25.152471529429626</v>
      </c>
      <c r="P73" s="98">
        <f t="shared" si="25"/>
        <v>26.72519054582521</v>
      </c>
      <c r="Q73" s="35">
        <f t="shared" si="25"/>
        <v>28.411466487155412</v>
      </c>
      <c r="R73" s="36">
        <f t="shared" si="25"/>
        <v>29.76607802543192</v>
      </c>
      <c r="S73" s="36">
        <f t="shared" si="25"/>
        <v>30.399509485384506</v>
      </c>
      <c r="T73" s="36">
        <f t="shared" si="25"/>
        <v>28.956402098490106</v>
      </c>
      <c r="U73" s="36">
        <f t="shared" si="25"/>
        <v>27.189824793887386</v>
      </c>
      <c r="V73" s="36">
        <f t="shared" si="25"/>
        <v>25.162287259241701</v>
      </c>
      <c r="W73" s="37">
        <f t="shared" si="25"/>
        <v>23.793206726095182</v>
      </c>
      <c r="Y73" s="189" t="s">
        <v>3</v>
      </c>
      <c r="Z73" s="197">
        <f t="shared" ref="Z73:AG73" si="26">Z13*100/Z16</f>
        <v>28.404665947554843</v>
      </c>
      <c r="AA73" s="36">
        <f t="shared" si="26"/>
        <v>28.411466487155412</v>
      </c>
      <c r="AB73" s="36">
        <f t="shared" si="26"/>
        <v>28.139105790906719</v>
      </c>
      <c r="AC73" s="36">
        <f t="shared" si="26"/>
        <v>28.041762272800373</v>
      </c>
      <c r="AD73" s="36">
        <f t="shared" si="26"/>
        <v>28.278584088075295</v>
      </c>
      <c r="AE73" s="36">
        <f t="shared" si="26"/>
        <v>28.179768738474472</v>
      </c>
      <c r="AF73" s="36">
        <f t="shared" si="26"/>
        <v>28.336392015015072</v>
      </c>
      <c r="AG73" s="37">
        <f t="shared" si="26"/>
        <v>28.241115540030702</v>
      </c>
    </row>
    <row r="74" spans="2:34" s="20" customFormat="1" x14ac:dyDescent="0.2">
      <c r="B74" s="18" t="s">
        <v>4</v>
      </c>
      <c r="C74" s="38">
        <f t="shared" ref="C74:W74" si="27">C15*100/C$17</f>
        <v>6.8437654800642651</v>
      </c>
      <c r="D74" s="38">
        <f t="shared" si="27"/>
        <v>7.3935561523155471</v>
      </c>
      <c r="E74" s="38">
        <f t="shared" si="27"/>
        <v>8.0574643410333895</v>
      </c>
      <c r="F74" s="38">
        <f t="shared" si="27"/>
        <v>8.9549374594757634</v>
      </c>
      <c r="G74" s="38">
        <f t="shared" si="27"/>
        <v>10.466934903863139</v>
      </c>
      <c r="H74" s="38">
        <f t="shared" si="27"/>
        <v>12.11242237452735</v>
      </c>
      <c r="I74" s="38">
        <f t="shared" si="27"/>
        <v>13.094577063657223</v>
      </c>
      <c r="J74" s="38">
        <f t="shared" si="27"/>
        <v>13.333791222783692</v>
      </c>
      <c r="K74" s="38">
        <f t="shared" si="27"/>
        <v>13.658578710255973</v>
      </c>
      <c r="L74" s="38">
        <f t="shared" si="27"/>
        <v>15.369876137685623</v>
      </c>
      <c r="M74" s="38">
        <f t="shared" si="27"/>
        <v>17.341914303455379</v>
      </c>
      <c r="N74" s="38">
        <f t="shared" si="27"/>
        <v>18.282917857499676</v>
      </c>
      <c r="O74" s="38">
        <f t="shared" si="27"/>
        <v>18.976896814175802</v>
      </c>
      <c r="P74" s="98">
        <f t="shared" si="27"/>
        <v>20.897672116587021</v>
      </c>
      <c r="Q74" s="35">
        <f t="shared" si="27"/>
        <v>22.162806026000066</v>
      </c>
      <c r="R74" s="36">
        <f t="shared" si="27"/>
        <v>23.946149994047968</v>
      </c>
      <c r="S74" s="36">
        <f t="shared" si="27"/>
        <v>25.844573046200722</v>
      </c>
      <c r="T74" s="36">
        <f t="shared" si="27"/>
        <v>28.34195533293995</v>
      </c>
      <c r="U74" s="36">
        <f t="shared" si="27"/>
        <v>30.815573229098085</v>
      </c>
      <c r="V74" s="36">
        <f t="shared" si="27"/>
        <v>33.227688460382616</v>
      </c>
      <c r="W74" s="37">
        <f t="shared" si="27"/>
        <v>35.078754812628034</v>
      </c>
      <c r="Y74" s="189" t="s">
        <v>4</v>
      </c>
      <c r="Z74" s="197">
        <f t="shared" ref="Z74:AG74" si="28">Z14*100/Z16</f>
        <v>22.044888209714181</v>
      </c>
      <c r="AA74" s="36">
        <f t="shared" si="28"/>
        <v>22.162806026000066</v>
      </c>
      <c r="AB74" s="36">
        <f t="shared" si="28"/>
        <v>22.107248742044042</v>
      </c>
      <c r="AC74" s="36">
        <f t="shared" si="28"/>
        <v>22.031113271712616</v>
      </c>
      <c r="AD74" s="36">
        <f t="shared" si="28"/>
        <v>22.201972663446355</v>
      </c>
      <c r="AE74" s="36">
        <f t="shared" si="28"/>
        <v>22.124759637051408</v>
      </c>
      <c r="AF74" s="36">
        <f t="shared" si="28"/>
        <v>22.239394168387964</v>
      </c>
      <c r="AG74" s="37">
        <f t="shared" si="28"/>
        <v>22.1649951536595</v>
      </c>
    </row>
    <row r="75" spans="2:34" s="20" customFormat="1" ht="13.5" thickBot="1" x14ac:dyDescent="0.25">
      <c r="B75" s="105" t="s">
        <v>5</v>
      </c>
      <c r="C75" s="106">
        <f t="shared" ref="C75:W75" si="29">C16*100/C$17</f>
        <v>0.40324646220961352</v>
      </c>
      <c r="D75" s="106">
        <f t="shared" si="29"/>
        <v>0.4004673190670871</v>
      </c>
      <c r="E75" s="106">
        <f t="shared" si="29"/>
        <v>0.3820545425275797</v>
      </c>
      <c r="F75" s="106">
        <f t="shared" si="29"/>
        <v>0.50329475009873526</v>
      </c>
      <c r="G75" s="106">
        <f t="shared" si="29"/>
        <v>0.6778089144108681</v>
      </c>
      <c r="H75" s="106">
        <f t="shared" si="29"/>
        <v>0.90184759647425961</v>
      </c>
      <c r="I75" s="106">
        <f t="shared" si="29"/>
        <v>0.87929706259004337</v>
      </c>
      <c r="J75" s="106">
        <f t="shared" si="29"/>
        <v>0.92916258575215438</v>
      </c>
      <c r="K75" s="106">
        <f t="shared" si="29"/>
        <v>1.1616367411093804</v>
      </c>
      <c r="L75" s="106">
        <f t="shared" si="29"/>
        <v>1.4152086380631383</v>
      </c>
      <c r="M75" s="106">
        <f t="shared" si="29"/>
        <v>1.6957992328427849</v>
      </c>
      <c r="N75" s="106">
        <f t="shared" si="29"/>
        <v>1.7347541165325664</v>
      </c>
      <c r="O75" s="106">
        <f t="shared" si="29"/>
        <v>1.9436674413265096</v>
      </c>
      <c r="P75" s="107">
        <f t="shared" si="29"/>
        <v>2.7923420277991804</v>
      </c>
      <c r="Q75" s="108">
        <f t="shared" si="29"/>
        <v>3.3720165560965492</v>
      </c>
      <c r="R75" s="109">
        <f t="shared" si="29"/>
        <v>3.9286965508208649</v>
      </c>
      <c r="S75" s="109">
        <f t="shared" si="29"/>
        <v>3.9724443034307146</v>
      </c>
      <c r="T75" s="109">
        <f t="shared" si="29"/>
        <v>4.574203539852487</v>
      </c>
      <c r="U75" s="109">
        <f t="shared" si="29"/>
        <v>5.1517387264150063</v>
      </c>
      <c r="V75" s="109">
        <f t="shared" si="29"/>
        <v>5.9808632868108038</v>
      </c>
      <c r="W75" s="110">
        <f t="shared" si="29"/>
        <v>6.8270425861566704</v>
      </c>
      <c r="Y75" s="200" t="s">
        <v>5</v>
      </c>
      <c r="Z75" s="197">
        <f t="shared" ref="Z75:AG75" si="30">Z15*100/Z16</f>
        <v>3.3003790414355789</v>
      </c>
      <c r="AA75" s="36">
        <f t="shared" si="30"/>
        <v>3.3720165560965492</v>
      </c>
      <c r="AB75" s="36">
        <f t="shared" si="30"/>
        <v>3.3605554148995078</v>
      </c>
      <c r="AC75" s="36">
        <f t="shared" si="30"/>
        <v>3.3413455976611228</v>
      </c>
      <c r="AD75" s="36">
        <f t="shared" si="30"/>
        <v>3.3363039100871621</v>
      </c>
      <c r="AE75" s="36">
        <f t="shared" si="30"/>
        <v>3.3170911018123279</v>
      </c>
      <c r="AF75" s="36">
        <f t="shared" si="30"/>
        <v>3.3399662357646376</v>
      </c>
      <c r="AG75" s="37">
        <f t="shared" si="30"/>
        <v>3.3211747249546959</v>
      </c>
    </row>
    <row r="76" spans="2:34" s="20" customFormat="1" ht="14.25" thickBot="1" x14ac:dyDescent="0.3">
      <c r="B76" s="111" t="s">
        <v>155</v>
      </c>
      <c r="C76" s="112">
        <f>SUM(C71:C74)</f>
        <v>100</v>
      </c>
      <c r="D76" s="112">
        <f t="shared" ref="D76:V76" si="31">SUM(D71:D74)</f>
        <v>100</v>
      </c>
      <c r="E76" s="112">
        <f t="shared" si="31"/>
        <v>100</v>
      </c>
      <c r="F76" s="112">
        <f t="shared" si="31"/>
        <v>100</v>
      </c>
      <c r="G76" s="112">
        <f t="shared" si="31"/>
        <v>99.999999999999986</v>
      </c>
      <c r="H76" s="112">
        <f t="shared" si="31"/>
        <v>100</v>
      </c>
      <c r="I76" s="112">
        <f t="shared" si="31"/>
        <v>100</v>
      </c>
      <c r="J76" s="112">
        <f t="shared" si="31"/>
        <v>99.999999999999986</v>
      </c>
      <c r="K76" s="112">
        <f t="shared" si="31"/>
        <v>100</v>
      </c>
      <c r="L76" s="112">
        <f t="shared" si="31"/>
        <v>100</v>
      </c>
      <c r="M76" s="112">
        <f t="shared" si="31"/>
        <v>100</v>
      </c>
      <c r="N76" s="112">
        <f t="shared" si="31"/>
        <v>100</v>
      </c>
      <c r="O76" s="112">
        <f t="shared" si="31"/>
        <v>100</v>
      </c>
      <c r="P76" s="113">
        <f t="shared" si="31"/>
        <v>99.999999999999986</v>
      </c>
      <c r="Q76" s="114">
        <f t="shared" si="31"/>
        <v>100.00000000000003</v>
      </c>
      <c r="R76" s="115">
        <f t="shared" si="31"/>
        <v>100</v>
      </c>
      <c r="S76" s="115">
        <f t="shared" si="31"/>
        <v>99.999999999999986</v>
      </c>
      <c r="T76" s="115">
        <f t="shared" si="31"/>
        <v>100</v>
      </c>
      <c r="U76" s="115">
        <f t="shared" si="31"/>
        <v>100</v>
      </c>
      <c r="V76" s="115">
        <f t="shared" si="31"/>
        <v>99.999999999999972</v>
      </c>
      <c r="W76" s="116">
        <f>SUM(W71:W74)</f>
        <v>100</v>
      </c>
      <c r="Y76" s="201" t="s">
        <v>155</v>
      </c>
      <c r="Z76" s="198">
        <f>SUM(Z71:Z74)</f>
        <v>100</v>
      </c>
      <c r="AA76" s="62">
        <f t="shared" ref="AA76:AG76" si="32">SUM(AA71:AA74)</f>
        <v>100.00000000000003</v>
      </c>
      <c r="AB76" s="62">
        <f t="shared" si="32"/>
        <v>100</v>
      </c>
      <c r="AC76" s="62">
        <f t="shared" si="32"/>
        <v>100.00000000000001</v>
      </c>
      <c r="AD76" s="62">
        <f t="shared" si="32"/>
        <v>100.00000000000001</v>
      </c>
      <c r="AE76" s="62">
        <f t="shared" si="32"/>
        <v>100.00000000000001</v>
      </c>
      <c r="AF76" s="62">
        <f t="shared" si="32"/>
        <v>100.00000000000001</v>
      </c>
      <c r="AG76" s="63">
        <f t="shared" si="32"/>
        <v>100.00000000000001</v>
      </c>
    </row>
    <row r="77" spans="2:34" s="20" customFormat="1" ht="14.25" thickBot="1" x14ac:dyDescent="0.3">
      <c r="B77" s="31" t="s">
        <v>10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31"/>
      <c r="R77" s="91"/>
      <c r="S77" s="91"/>
      <c r="T77" s="91"/>
      <c r="U77" s="91"/>
      <c r="V77" s="91"/>
      <c r="W77" s="92"/>
      <c r="Y77" s="158">
        <v>2025</v>
      </c>
      <c r="Z77" s="154" t="s">
        <v>8</v>
      </c>
      <c r="AA77" s="154" t="s">
        <v>9</v>
      </c>
      <c r="AB77" s="154" t="s">
        <v>10</v>
      </c>
      <c r="AC77" s="154" t="s">
        <v>11</v>
      </c>
      <c r="AD77" s="154" t="s">
        <v>12</v>
      </c>
      <c r="AE77" s="154" t="s">
        <v>13</v>
      </c>
      <c r="AF77" s="154" t="s">
        <v>14</v>
      </c>
      <c r="AG77" s="155" t="s">
        <v>15</v>
      </c>
    </row>
    <row r="78" spans="2:34" s="20" customFormat="1" x14ac:dyDescent="0.2">
      <c r="B78" s="21" t="s">
        <v>1</v>
      </c>
      <c r="C78" s="93">
        <f t="shared" ref="C78:W78" si="33">C19*100/C$24</f>
        <v>38.628113060985086</v>
      </c>
      <c r="D78" s="93">
        <f t="shared" si="33"/>
        <v>36.16727490281211</v>
      </c>
      <c r="E78" s="93">
        <f t="shared" si="33"/>
        <v>33.85995915731668</v>
      </c>
      <c r="F78" s="93">
        <f t="shared" si="33"/>
        <v>34.1544564966498</v>
      </c>
      <c r="G78" s="93">
        <f t="shared" si="33"/>
        <v>32.589287689669007</v>
      </c>
      <c r="H78" s="93">
        <f t="shared" si="33"/>
        <v>31.771222904452351</v>
      </c>
      <c r="I78" s="93">
        <f t="shared" si="33"/>
        <v>30.546579024598472</v>
      </c>
      <c r="J78" s="93">
        <f t="shared" si="33"/>
        <v>28.875204650865847</v>
      </c>
      <c r="K78" s="93">
        <f t="shared" si="33"/>
        <v>27.047319544561883</v>
      </c>
      <c r="L78" s="93">
        <f t="shared" si="33"/>
        <v>24.297917240296648</v>
      </c>
      <c r="M78" s="93">
        <f t="shared" si="33"/>
        <v>21.403951714364275</v>
      </c>
      <c r="N78" s="93">
        <f t="shared" si="33"/>
        <v>20.913896118765582</v>
      </c>
      <c r="O78" s="93">
        <f t="shared" si="33"/>
        <v>19.9139980982597</v>
      </c>
      <c r="P78" s="97">
        <f t="shared" si="33"/>
        <v>19.483887390866361</v>
      </c>
      <c r="Q78" s="96">
        <f t="shared" si="33"/>
        <v>18.81783731277233</v>
      </c>
      <c r="R78" s="94">
        <f t="shared" si="33"/>
        <v>17.799920800582267</v>
      </c>
      <c r="S78" s="94">
        <f t="shared" si="33"/>
        <v>16.693660681149808</v>
      </c>
      <c r="T78" s="94">
        <f t="shared" si="33"/>
        <v>16.276331415088382</v>
      </c>
      <c r="U78" s="94">
        <f t="shared" si="33"/>
        <v>16.681994778272976</v>
      </c>
      <c r="V78" s="94">
        <f t="shared" si="33"/>
        <v>17.418292385796978</v>
      </c>
      <c r="W78" s="95">
        <f t="shared" si="33"/>
        <v>17.755128735005606</v>
      </c>
      <c r="Y78" s="18" t="s">
        <v>1</v>
      </c>
      <c r="Z78" s="4">
        <f t="shared" ref="Z78:AG78" si="34">Z18*100/Z23</f>
        <v>17.847271435536808</v>
      </c>
      <c r="AA78" s="4">
        <f t="shared" si="34"/>
        <v>17.563717338238906</v>
      </c>
      <c r="AB78" s="4">
        <f t="shared" si="34"/>
        <v>17.799920800582267</v>
      </c>
      <c r="AC78" s="4">
        <f t="shared" si="34"/>
        <v>17.896163025757076</v>
      </c>
      <c r="AD78" s="133">
        <f t="shared" si="34"/>
        <v>17.623756202143444</v>
      </c>
      <c r="AE78" s="4">
        <f t="shared" si="34"/>
        <v>17.691969913844808</v>
      </c>
      <c r="AF78" s="4">
        <f t="shared" si="34"/>
        <v>17.333697799255738</v>
      </c>
      <c r="AG78" s="127">
        <f t="shared" si="34"/>
        <v>17.388242435540178</v>
      </c>
    </row>
    <row r="79" spans="2:34" s="20" customFormat="1" x14ac:dyDescent="0.2">
      <c r="B79" s="18" t="s">
        <v>2</v>
      </c>
      <c r="C79" s="38">
        <f t="shared" ref="C79:W79" si="35">C20*100/C$24</f>
        <v>37.285067434615421</v>
      </c>
      <c r="D79" s="38">
        <f t="shared" si="35"/>
        <v>37.969560700403534</v>
      </c>
      <c r="E79" s="38">
        <f t="shared" si="35"/>
        <v>38.240026432583946</v>
      </c>
      <c r="F79" s="38">
        <f t="shared" si="35"/>
        <v>36.405866133420183</v>
      </c>
      <c r="G79" s="38">
        <f t="shared" si="35"/>
        <v>35.934707694409276</v>
      </c>
      <c r="H79" s="38">
        <f t="shared" si="35"/>
        <v>33.752066930740703</v>
      </c>
      <c r="I79" s="38">
        <f t="shared" si="35"/>
        <v>33.356855040419397</v>
      </c>
      <c r="J79" s="38">
        <f t="shared" si="35"/>
        <v>33.34473014123872</v>
      </c>
      <c r="K79" s="38">
        <f t="shared" si="35"/>
        <v>34.711406860185839</v>
      </c>
      <c r="L79" s="38">
        <f t="shared" si="35"/>
        <v>36.121751640783437</v>
      </c>
      <c r="M79" s="38">
        <f t="shared" si="35"/>
        <v>37.491117686237651</v>
      </c>
      <c r="N79" s="38">
        <f t="shared" si="35"/>
        <v>37.235986943195165</v>
      </c>
      <c r="O79" s="38">
        <f t="shared" si="35"/>
        <v>35.956633558134882</v>
      </c>
      <c r="P79" s="98">
        <f t="shared" si="35"/>
        <v>32.893249946721397</v>
      </c>
      <c r="Q79" s="35">
        <f t="shared" si="35"/>
        <v>30.935808154276909</v>
      </c>
      <c r="R79" s="36">
        <f t="shared" si="35"/>
        <v>29.121604454047546</v>
      </c>
      <c r="S79" s="36">
        <f t="shared" si="35"/>
        <v>28.165250333968125</v>
      </c>
      <c r="T79" s="36">
        <f t="shared" si="35"/>
        <v>27.966226870970406</v>
      </c>
      <c r="U79" s="36">
        <f t="shared" si="35"/>
        <v>27.224683723960183</v>
      </c>
      <c r="V79" s="36">
        <f t="shared" si="35"/>
        <v>26.369903393138443</v>
      </c>
      <c r="W79" s="37">
        <f t="shared" si="35"/>
        <v>25.789888425780656</v>
      </c>
      <c r="Y79" s="18" t="s">
        <v>2</v>
      </c>
      <c r="Z79" s="4">
        <f t="shared" ref="Z79:AG79" si="36">Z19*100/Z23</f>
        <v>28.799453415911014</v>
      </c>
      <c r="AA79" s="4">
        <f t="shared" si="36"/>
        <v>28.724054642281203</v>
      </c>
      <c r="AB79" s="4">
        <f t="shared" si="36"/>
        <v>29.121604454047546</v>
      </c>
      <c r="AC79" s="4">
        <f t="shared" si="36"/>
        <v>29.496133455554752</v>
      </c>
      <c r="AD79" s="133">
        <f t="shared" si="36"/>
        <v>28.876358883014966</v>
      </c>
      <c r="AE79" s="4">
        <f t="shared" si="36"/>
        <v>29.273825310915274</v>
      </c>
      <c r="AF79" s="4">
        <f t="shared" si="36"/>
        <v>28.983606162210531</v>
      </c>
      <c r="AG79" s="127">
        <f t="shared" si="36"/>
        <v>29.387291946015559</v>
      </c>
    </row>
    <row r="80" spans="2:34" s="20" customFormat="1" x14ac:dyDescent="0.2">
      <c r="B80" s="18" t="s">
        <v>3</v>
      </c>
      <c r="C80" s="38">
        <f t="shared" ref="C80:W80" si="37">C21*100/C$24</f>
        <v>17.243054024335233</v>
      </c>
      <c r="D80" s="38">
        <f t="shared" si="37"/>
        <v>18.469608244468809</v>
      </c>
      <c r="E80" s="38">
        <f t="shared" si="37"/>
        <v>19.842550069065975</v>
      </c>
      <c r="F80" s="38">
        <f t="shared" si="37"/>
        <v>20.484739910454262</v>
      </c>
      <c r="G80" s="38">
        <f t="shared" si="37"/>
        <v>21.009069712058565</v>
      </c>
      <c r="H80" s="38">
        <f t="shared" si="37"/>
        <v>22.364287790279594</v>
      </c>
      <c r="I80" s="38">
        <f t="shared" si="37"/>
        <v>23.001988871324901</v>
      </c>
      <c r="J80" s="38">
        <f t="shared" si="37"/>
        <v>24.446273985111734</v>
      </c>
      <c r="K80" s="38">
        <f t="shared" si="37"/>
        <v>24.5826948849963</v>
      </c>
      <c r="L80" s="38">
        <f t="shared" si="37"/>
        <v>24.210454981234289</v>
      </c>
      <c r="M80" s="38">
        <f t="shared" si="37"/>
        <v>23.763016295942684</v>
      </c>
      <c r="N80" s="38">
        <f t="shared" si="37"/>
        <v>23.56719908053957</v>
      </c>
      <c r="O80" s="38">
        <f t="shared" si="37"/>
        <v>25.152471529429626</v>
      </c>
      <c r="P80" s="98">
        <f t="shared" si="37"/>
        <v>26.72519054582521</v>
      </c>
      <c r="Q80" s="35">
        <f t="shared" si="37"/>
        <v>28.139105790906719</v>
      </c>
      <c r="R80" s="36">
        <f t="shared" si="37"/>
        <v>29.226934331646014</v>
      </c>
      <c r="S80" s="36">
        <f t="shared" si="37"/>
        <v>29.575590346425379</v>
      </c>
      <c r="T80" s="36">
        <f t="shared" si="37"/>
        <v>27.984361934834368</v>
      </c>
      <c r="U80" s="36">
        <f t="shared" si="37"/>
        <v>26.248928117678055</v>
      </c>
      <c r="V80" s="36">
        <f t="shared" si="37"/>
        <v>24.459963967801666</v>
      </c>
      <c r="W80" s="37">
        <f t="shared" si="37"/>
        <v>23.391426050376982</v>
      </c>
      <c r="Y80" s="18" t="s">
        <v>3</v>
      </c>
      <c r="Z80" s="4">
        <f t="shared" ref="Z80:AG80" si="38">Z20*100/Z23</f>
        <v>29.811993056021166</v>
      </c>
      <c r="AA80" s="4">
        <f t="shared" si="38"/>
        <v>29.76607802543192</v>
      </c>
      <c r="AB80" s="4">
        <f t="shared" si="38"/>
        <v>29.226934331646014</v>
      </c>
      <c r="AC80" s="4">
        <f t="shared" si="38"/>
        <v>28.96159180287032</v>
      </c>
      <c r="AD80" s="133">
        <f t="shared" si="38"/>
        <v>29.569347558098546</v>
      </c>
      <c r="AE80" s="4">
        <f t="shared" si="38"/>
        <v>29.305658498431526</v>
      </c>
      <c r="AF80" s="4">
        <f t="shared" si="38"/>
        <v>29.678664089601224</v>
      </c>
      <c r="AG80" s="127">
        <f t="shared" si="38"/>
        <v>29.418996458912236</v>
      </c>
    </row>
    <row r="81" spans="2:33" s="20" customFormat="1" x14ac:dyDescent="0.2">
      <c r="B81" s="18" t="s">
        <v>4</v>
      </c>
      <c r="C81" s="38">
        <f t="shared" ref="C81:W81" si="39">C22*100/C$24</f>
        <v>6.8437654800642651</v>
      </c>
      <c r="D81" s="38">
        <f t="shared" si="39"/>
        <v>7.3935561523155471</v>
      </c>
      <c r="E81" s="38">
        <f t="shared" si="39"/>
        <v>8.0574643410333895</v>
      </c>
      <c r="F81" s="38">
        <f t="shared" si="39"/>
        <v>8.9549374594757634</v>
      </c>
      <c r="G81" s="38">
        <f t="shared" si="39"/>
        <v>10.466934903863139</v>
      </c>
      <c r="H81" s="38">
        <f t="shared" si="39"/>
        <v>12.11242237452735</v>
      </c>
      <c r="I81" s="38">
        <f t="shared" si="39"/>
        <v>13.094577063657223</v>
      </c>
      <c r="J81" s="38">
        <f t="shared" si="39"/>
        <v>13.333791222783692</v>
      </c>
      <c r="K81" s="38">
        <f t="shared" si="39"/>
        <v>13.658578710255973</v>
      </c>
      <c r="L81" s="38">
        <f t="shared" si="39"/>
        <v>15.369876137685623</v>
      </c>
      <c r="M81" s="38">
        <f t="shared" si="39"/>
        <v>17.341914303455379</v>
      </c>
      <c r="N81" s="38">
        <f t="shared" si="39"/>
        <v>18.282917857499676</v>
      </c>
      <c r="O81" s="38">
        <f t="shared" si="39"/>
        <v>18.976896814175802</v>
      </c>
      <c r="P81" s="98">
        <f t="shared" si="39"/>
        <v>20.897672116587021</v>
      </c>
      <c r="Q81" s="35">
        <f t="shared" si="39"/>
        <v>22.107248742044042</v>
      </c>
      <c r="R81" s="36">
        <f t="shared" si="39"/>
        <v>23.851540413724162</v>
      </c>
      <c r="S81" s="36">
        <f t="shared" si="39"/>
        <v>25.565498638456702</v>
      </c>
      <c r="T81" s="36">
        <f t="shared" si="39"/>
        <v>27.773079779106844</v>
      </c>
      <c r="U81" s="36">
        <f t="shared" si="39"/>
        <v>29.844393380088782</v>
      </c>
      <c r="V81" s="36">
        <f t="shared" si="39"/>
        <v>31.751840253262916</v>
      </c>
      <c r="W81" s="37">
        <f t="shared" si="39"/>
        <v>33.063556788836742</v>
      </c>
      <c r="Y81" s="18" t="s">
        <v>4</v>
      </c>
      <c r="Z81" s="4">
        <f t="shared" ref="Z81:AG81" si="40">Z21*100/Z23</f>
        <v>23.541282092531013</v>
      </c>
      <c r="AA81" s="4">
        <f t="shared" si="40"/>
        <v>23.946149994047968</v>
      </c>
      <c r="AB81" s="4">
        <f t="shared" si="40"/>
        <v>23.851540413724162</v>
      </c>
      <c r="AC81" s="4">
        <f t="shared" si="40"/>
        <v>23.646111715817838</v>
      </c>
      <c r="AD81" s="133">
        <f t="shared" si="40"/>
        <v>23.930537356743052</v>
      </c>
      <c r="AE81" s="4">
        <f t="shared" si="40"/>
        <v>23.728546276808387</v>
      </c>
      <c r="AF81" s="4">
        <f t="shared" si="40"/>
        <v>24.004031948932511</v>
      </c>
      <c r="AG81" s="127">
        <f t="shared" si="40"/>
        <v>23.805469159532031</v>
      </c>
    </row>
    <row r="82" spans="2:33" s="20" customFormat="1" ht="13.5" thickBot="1" x14ac:dyDescent="0.25">
      <c r="B82" s="105" t="s">
        <v>5</v>
      </c>
      <c r="C82" s="106">
        <f t="shared" ref="C82:W82" si="41">C23*100/C$24</f>
        <v>0.40324646220961352</v>
      </c>
      <c r="D82" s="106">
        <f t="shared" si="41"/>
        <v>0.4004673190670871</v>
      </c>
      <c r="E82" s="106">
        <f t="shared" si="41"/>
        <v>0.3820545425275797</v>
      </c>
      <c r="F82" s="106">
        <f t="shared" si="41"/>
        <v>0.50329475009873526</v>
      </c>
      <c r="G82" s="106">
        <f t="shared" si="41"/>
        <v>0.6778089144108681</v>
      </c>
      <c r="H82" s="106">
        <f t="shared" si="41"/>
        <v>0.90184759647425961</v>
      </c>
      <c r="I82" s="106">
        <f t="shared" si="41"/>
        <v>0.87929706259004337</v>
      </c>
      <c r="J82" s="106">
        <f t="shared" si="41"/>
        <v>0.92916258575215438</v>
      </c>
      <c r="K82" s="106">
        <f t="shared" si="41"/>
        <v>1.1616367411093804</v>
      </c>
      <c r="L82" s="106">
        <f t="shared" si="41"/>
        <v>1.4152086380631383</v>
      </c>
      <c r="M82" s="106">
        <f t="shared" si="41"/>
        <v>1.6957992328427849</v>
      </c>
      <c r="N82" s="106">
        <f t="shared" si="41"/>
        <v>1.7347541165325664</v>
      </c>
      <c r="O82" s="106">
        <f t="shared" si="41"/>
        <v>1.9436674413265096</v>
      </c>
      <c r="P82" s="107">
        <f t="shared" si="41"/>
        <v>2.7923420277991804</v>
      </c>
      <c r="Q82" s="108">
        <f t="shared" si="41"/>
        <v>3.3605554148995078</v>
      </c>
      <c r="R82" s="109">
        <f t="shared" si="41"/>
        <v>3.9079223541562098</v>
      </c>
      <c r="S82" s="109">
        <f t="shared" si="41"/>
        <v>3.9305437249442892</v>
      </c>
      <c r="T82" s="109">
        <f t="shared" si="41"/>
        <v>4.5009309948510081</v>
      </c>
      <c r="U82" s="109">
        <f t="shared" si="41"/>
        <v>5.0344948738395026</v>
      </c>
      <c r="V82" s="109">
        <f t="shared" si="41"/>
        <v>5.7844182374416535</v>
      </c>
      <c r="W82" s="110">
        <f t="shared" si="41"/>
        <v>6.5055893523873003</v>
      </c>
      <c r="Y82" s="88" t="s">
        <v>5</v>
      </c>
      <c r="Z82" s="4">
        <f t="shared" ref="Z82:AG82" si="42">Z22*100/Z23</f>
        <v>3.6613615416760981</v>
      </c>
      <c r="AA82" s="4">
        <f t="shared" si="42"/>
        <v>3.9286965508208649</v>
      </c>
      <c r="AB82" s="4">
        <f t="shared" si="42"/>
        <v>3.9079223541562098</v>
      </c>
      <c r="AC82" s="4">
        <f t="shared" si="42"/>
        <v>3.864442586387506</v>
      </c>
      <c r="AD82" s="133">
        <f t="shared" si="42"/>
        <v>3.7629040456795972</v>
      </c>
      <c r="AE82" s="4">
        <f t="shared" si="42"/>
        <v>3.7216668383853557</v>
      </c>
      <c r="AF82" s="4">
        <f t="shared" si="42"/>
        <v>3.7665237305995691</v>
      </c>
      <c r="AG82" s="127">
        <f t="shared" si="42"/>
        <v>3.7258879582476814</v>
      </c>
    </row>
    <row r="83" spans="2:33" s="20" customFormat="1" ht="14.25" thickBot="1" x14ac:dyDescent="0.3">
      <c r="B83" s="111" t="s">
        <v>155</v>
      </c>
      <c r="C83" s="112">
        <f>SUM(C78:C81)</f>
        <v>100</v>
      </c>
      <c r="D83" s="112">
        <f t="shared" ref="D83:W83" si="43">SUM(D78:D81)</f>
        <v>100</v>
      </c>
      <c r="E83" s="112">
        <f t="shared" si="43"/>
        <v>100</v>
      </c>
      <c r="F83" s="112">
        <f t="shared" si="43"/>
        <v>100</v>
      </c>
      <c r="G83" s="112">
        <f t="shared" si="43"/>
        <v>99.999999999999986</v>
      </c>
      <c r="H83" s="112">
        <f t="shared" si="43"/>
        <v>100</v>
      </c>
      <c r="I83" s="112">
        <f t="shared" si="43"/>
        <v>100</v>
      </c>
      <c r="J83" s="112">
        <f t="shared" si="43"/>
        <v>99.999999999999986</v>
      </c>
      <c r="K83" s="112">
        <f t="shared" si="43"/>
        <v>100</v>
      </c>
      <c r="L83" s="112">
        <f t="shared" si="43"/>
        <v>100</v>
      </c>
      <c r="M83" s="112">
        <f t="shared" si="43"/>
        <v>100</v>
      </c>
      <c r="N83" s="112">
        <f t="shared" si="43"/>
        <v>100</v>
      </c>
      <c r="O83" s="112">
        <f t="shared" si="43"/>
        <v>100</v>
      </c>
      <c r="P83" s="113">
        <f t="shared" si="43"/>
        <v>99.999999999999986</v>
      </c>
      <c r="Q83" s="114">
        <f t="shared" si="43"/>
        <v>100</v>
      </c>
      <c r="R83" s="115">
        <f t="shared" si="43"/>
        <v>100</v>
      </c>
      <c r="S83" s="115">
        <f t="shared" si="43"/>
        <v>100.00000000000001</v>
      </c>
      <c r="T83" s="115">
        <f t="shared" si="43"/>
        <v>100</v>
      </c>
      <c r="U83" s="115">
        <f t="shared" si="43"/>
        <v>100</v>
      </c>
      <c r="V83" s="115">
        <f t="shared" si="43"/>
        <v>100</v>
      </c>
      <c r="W83" s="116">
        <f t="shared" si="43"/>
        <v>99.999999999999972</v>
      </c>
      <c r="Y83" s="135" t="s">
        <v>155</v>
      </c>
      <c r="Z83" s="8">
        <f>SUM(Z78:Z81)</f>
        <v>100</v>
      </c>
      <c r="AA83" s="8">
        <f t="shared" ref="AA83:AG83" si="44">SUM(AA78:AA81)</f>
        <v>100</v>
      </c>
      <c r="AB83" s="8">
        <f t="shared" si="44"/>
        <v>100</v>
      </c>
      <c r="AC83" s="8">
        <f t="shared" si="44"/>
        <v>99.999999999999986</v>
      </c>
      <c r="AD83" s="136">
        <f t="shared" si="44"/>
        <v>100</v>
      </c>
      <c r="AE83" s="8">
        <f t="shared" si="44"/>
        <v>100</v>
      </c>
      <c r="AF83" s="8">
        <f t="shared" si="44"/>
        <v>100</v>
      </c>
      <c r="AG83" s="128">
        <f t="shared" si="44"/>
        <v>100</v>
      </c>
    </row>
    <row r="84" spans="2:33" s="20" customFormat="1" ht="14.25" thickBot="1" x14ac:dyDescent="0.3">
      <c r="B84" s="31" t="s">
        <v>11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3"/>
      <c r="Q84" s="31"/>
      <c r="R84" s="91"/>
      <c r="S84" s="91"/>
      <c r="T84" s="91"/>
      <c r="U84" s="91"/>
      <c r="V84" s="91"/>
      <c r="W84" s="92"/>
      <c r="Y84" s="175">
        <v>2030</v>
      </c>
      <c r="Z84" s="154" t="s">
        <v>8</v>
      </c>
      <c r="AA84" s="154" t="s">
        <v>9</v>
      </c>
      <c r="AB84" s="154" t="s">
        <v>10</v>
      </c>
      <c r="AC84" s="154" t="s">
        <v>11</v>
      </c>
      <c r="AD84" s="154" t="s">
        <v>12</v>
      </c>
      <c r="AE84" s="154" t="s">
        <v>13</v>
      </c>
      <c r="AF84" s="154" t="s">
        <v>14</v>
      </c>
      <c r="AG84" s="155" t="s">
        <v>15</v>
      </c>
    </row>
    <row r="85" spans="2:33" s="20" customFormat="1" x14ac:dyDescent="0.2">
      <c r="B85" s="21" t="s">
        <v>1</v>
      </c>
      <c r="C85" s="93">
        <f t="shared" ref="C85:W85" si="45">C26*100/C$31</f>
        <v>38.628113060985086</v>
      </c>
      <c r="D85" s="93">
        <f t="shared" si="45"/>
        <v>36.16727490281211</v>
      </c>
      <c r="E85" s="93">
        <f t="shared" si="45"/>
        <v>33.85995915731668</v>
      </c>
      <c r="F85" s="93">
        <f t="shared" si="45"/>
        <v>34.1544564966498</v>
      </c>
      <c r="G85" s="93">
        <f t="shared" si="45"/>
        <v>32.589287689669007</v>
      </c>
      <c r="H85" s="93">
        <f t="shared" si="45"/>
        <v>31.771222904452351</v>
      </c>
      <c r="I85" s="93">
        <f t="shared" si="45"/>
        <v>30.546579024598472</v>
      </c>
      <c r="J85" s="93">
        <f t="shared" si="45"/>
        <v>28.875204650865847</v>
      </c>
      <c r="K85" s="93">
        <f t="shared" si="45"/>
        <v>27.047319544561883</v>
      </c>
      <c r="L85" s="93">
        <f t="shared" si="45"/>
        <v>24.297917240296648</v>
      </c>
      <c r="M85" s="93">
        <f t="shared" si="45"/>
        <v>21.403951714364275</v>
      </c>
      <c r="N85" s="93">
        <f t="shared" si="45"/>
        <v>20.913896118765582</v>
      </c>
      <c r="O85" s="93">
        <f t="shared" si="45"/>
        <v>19.9139980982597</v>
      </c>
      <c r="P85" s="97">
        <f t="shared" si="45"/>
        <v>19.483887390866361</v>
      </c>
      <c r="Q85" s="96">
        <f t="shared" si="45"/>
        <v>18.833778640824672</v>
      </c>
      <c r="R85" s="94">
        <f t="shared" si="45"/>
        <v>17.896163025757076</v>
      </c>
      <c r="S85" s="94">
        <f t="shared" si="45"/>
        <v>16.946807387233026</v>
      </c>
      <c r="T85" s="94">
        <f t="shared" si="45"/>
        <v>16.72258295153383</v>
      </c>
      <c r="U85" s="94">
        <f t="shared" si="45"/>
        <v>17.27511394884554</v>
      </c>
      <c r="V85" s="94">
        <f t="shared" si="45"/>
        <v>18.064858702057386</v>
      </c>
      <c r="W85" s="95">
        <f t="shared" si="45"/>
        <v>18.379901165061611</v>
      </c>
      <c r="Y85" s="34" t="s">
        <v>1</v>
      </c>
      <c r="Z85" s="153">
        <f t="shared" ref="Z85:AG85" si="46">Z25*100/Z30</f>
        <v>16.489294362074951</v>
      </c>
      <c r="AA85" s="153">
        <f t="shared" si="46"/>
        <v>16.336569680401304</v>
      </c>
      <c r="AB85" s="153">
        <f t="shared" si="46"/>
        <v>16.693660681149808</v>
      </c>
      <c r="AC85" s="153">
        <f t="shared" si="46"/>
        <v>16.946807387233026</v>
      </c>
      <c r="AD85" s="159">
        <f t="shared" si="46"/>
        <v>16.19881705648563</v>
      </c>
      <c r="AE85" s="153">
        <f t="shared" si="46"/>
        <v>16.401970177040997</v>
      </c>
      <c r="AF85" s="153">
        <f t="shared" si="46"/>
        <v>15.64109844507788</v>
      </c>
      <c r="AG85" s="156">
        <f t="shared" si="46"/>
        <v>15.821643998871966</v>
      </c>
    </row>
    <row r="86" spans="2:33" s="20" customFormat="1" x14ac:dyDescent="0.2">
      <c r="B86" s="18" t="s">
        <v>2</v>
      </c>
      <c r="C86" s="38">
        <f t="shared" ref="C86:W86" si="47">C27*100/C$31</f>
        <v>37.285067434615421</v>
      </c>
      <c r="D86" s="38">
        <f t="shared" si="47"/>
        <v>37.969560700403534</v>
      </c>
      <c r="E86" s="38">
        <f t="shared" si="47"/>
        <v>38.240026432583946</v>
      </c>
      <c r="F86" s="38">
        <f t="shared" si="47"/>
        <v>36.405866133420183</v>
      </c>
      <c r="G86" s="38">
        <f t="shared" si="47"/>
        <v>35.934707694409276</v>
      </c>
      <c r="H86" s="38">
        <f t="shared" si="47"/>
        <v>33.752066930740703</v>
      </c>
      <c r="I86" s="38">
        <f t="shared" si="47"/>
        <v>33.356855040419397</v>
      </c>
      <c r="J86" s="38">
        <f t="shared" si="47"/>
        <v>33.34473014123872</v>
      </c>
      <c r="K86" s="38">
        <f t="shared" si="47"/>
        <v>34.711406860185839</v>
      </c>
      <c r="L86" s="38">
        <f t="shared" si="47"/>
        <v>36.121751640783437</v>
      </c>
      <c r="M86" s="38">
        <f t="shared" si="47"/>
        <v>37.491117686237651</v>
      </c>
      <c r="N86" s="38">
        <f t="shared" si="47"/>
        <v>37.235986943195165</v>
      </c>
      <c r="O86" s="38">
        <f t="shared" si="47"/>
        <v>35.956633558134882</v>
      </c>
      <c r="P86" s="98">
        <f t="shared" si="47"/>
        <v>32.893249946721397</v>
      </c>
      <c r="Q86" s="35">
        <f t="shared" si="47"/>
        <v>31.093345814662353</v>
      </c>
      <c r="R86" s="36">
        <f t="shared" si="47"/>
        <v>29.496133455554752</v>
      </c>
      <c r="S86" s="36">
        <f t="shared" si="47"/>
        <v>28.71521760306381</v>
      </c>
      <c r="T86" s="36">
        <f t="shared" si="47"/>
        <v>28.582589110463729</v>
      </c>
      <c r="U86" s="36">
        <f t="shared" si="47"/>
        <v>27.88163151768563</v>
      </c>
      <c r="V86" s="36">
        <f t="shared" si="47"/>
        <v>27.095062932490816</v>
      </c>
      <c r="W86" s="37">
        <f t="shared" si="47"/>
        <v>26.642295035452698</v>
      </c>
      <c r="Y86" s="18" t="s">
        <v>2</v>
      </c>
      <c r="Z86" s="4">
        <f t="shared" ref="Z86:AG86" si="48">Z26*100/Z30</f>
        <v>27.690357134535713</v>
      </c>
      <c r="AA86" s="4">
        <f t="shared" si="48"/>
        <v>27.419347788013457</v>
      </c>
      <c r="AB86" s="4">
        <f t="shared" si="48"/>
        <v>28.165250333968125</v>
      </c>
      <c r="AC86" s="4">
        <f t="shared" si="48"/>
        <v>28.71521760306381</v>
      </c>
      <c r="AD86" s="133">
        <f t="shared" si="48"/>
        <v>28.039663498528078</v>
      </c>
      <c r="AE86" s="4">
        <f t="shared" si="48"/>
        <v>28.637676358031833</v>
      </c>
      <c r="AF86" s="4">
        <f t="shared" si="48"/>
        <v>28.240652864874573</v>
      </c>
      <c r="AG86" s="127">
        <f t="shared" si="48"/>
        <v>28.850463027382517</v>
      </c>
    </row>
    <row r="87" spans="2:33" s="20" customFormat="1" x14ac:dyDescent="0.2">
      <c r="B87" s="18" t="s">
        <v>3</v>
      </c>
      <c r="C87" s="38">
        <f t="shared" ref="C87:W87" si="49">C28*100/C$31</f>
        <v>17.243054024335233</v>
      </c>
      <c r="D87" s="38">
        <f t="shared" si="49"/>
        <v>18.469608244468809</v>
      </c>
      <c r="E87" s="38">
        <f t="shared" si="49"/>
        <v>19.842550069065975</v>
      </c>
      <c r="F87" s="38">
        <f t="shared" si="49"/>
        <v>20.484739910454262</v>
      </c>
      <c r="G87" s="38">
        <f t="shared" si="49"/>
        <v>21.009069712058565</v>
      </c>
      <c r="H87" s="38">
        <f t="shared" si="49"/>
        <v>22.364287790279594</v>
      </c>
      <c r="I87" s="38">
        <f t="shared" si="49"/>
        <v>23.001988871324901</v>
      </c>
      <c r="J87" s="38">
        <f t="shared" si="49"/>
        <v>24.446273985111734</v>
      </c>
      <c r="K87" s="38">
        <f t="shared" si="49"/>
        <v>24.5826948849963</v>
      </c>
      <c r="L87" s="38">
        <f t="shared" si="49"/>
        <v>24.210454981234289</v>
      </c>
      <c r="M87" s="38">
        <f t="shared" si="49"/>
        <v>23.763016295942684</v>
      </c>
      <c r="N87" s="38">
        <f t="shared" si="49"/>
        <v>23.56719908053957</v>
      </c>
      <c r="O87" s="38">
        <f t="shared" si="49"/>
        <v>25.152471529429626</v>
      </c>
      <c r="P87" s="98">
        <f t="shared" si="49"/>
        <v>26.72519054582521</v>
      </c>
      <c r="Q87" s="35">
        <f t="shared" si="49"/>
        <v>28.041762272800373</v>
      </c>
      <c r="R87" s="36">
        <f t="shared" si="49"/>
        <v>28.96159180287032</v>
      </c>
      <c r="S87" s="36">
        <f t="shared" si="49"/>
        <v>29.155511895923674</v>
      </c>
      <c r="T87" s="36">
        <f t="shared" si="49"/>
        <v>27.534301481554991</v>
      </c>
      <c r="U87" s="36">
        <f t="shared" si="49"/>
        <v>25.882465820325844</v>
      </c>
      <c r="V87" s="36">
        <f t="shared" si="49"/>
        <v>24.282051686757644</v>
      </c>
      <c r="W87" s="37">
        <f t="shared" si="49"/>
        <v>23.392498447722613</v>
      </c>
      <c r="Y87" s="18" t="s">
        <v>3</v>
      </c>
      <c r="Z87" s="4">
        <f t="shared" ref="Z87:AG87" si="50">Z27*100/Z30</f>
        <v>30.629336161832242</v>
      </c>
      <c r="AA87" s="4">
        <f t="shared" si="50"/>
        <v>30.399509485384506</v>
      </c>
      <c r="AB87" s="4">
        <f t="shared" si="50"/>
        <v>29.575590346425379</v>
      </c>
      <c r="AC87" s="4">
        <f t="shared" si="50"/>
        <v>29.155511895923674</v>
      </c>
      <c r="AD87" s="133">
        <f t="shared" si="50"/>
        <v>30.107005925386279</v>
      </c>
      <c r="AE87" s="4">
        <f t="shared" si="50"/>
        <v>29.685805694471696</v>
      </c>
      <c r="AF87" s="4">
        <f t="shared" si="50"/>
        <v>30.320444197386152</v>
      </c>
      <c r="AG87" s="127">
        <f t="shared" si="50"/>
        <v>29.904822359000683</v>
      </c>
    </row>
    <row r="88" spans="2:33" s="20" customFormat="1" x14ac:dyDescent="0.2">
      <c r="B88" s="18" t="s">
        <v>4</v>
      </c>
      <c r="C88" s="38">
        <f t="shared" ref="C88:W88" si="51">C29*100/C$31</f>
        <v>6.8437654800642651</v>
      </c>
      <c r="D88" s="38">
        <f t="shared" si="51"/>
        <v>7.3935561523155471</v>
      </c>
      <c r="E88" s="38">
        <f t="shared" si="51"/>
        <v>8.0574643410333895</v>
      </c>
      <c r="F88" s="38">
        <f t="shared" si="51"/>
        <v>8.9549374594757634</v>
      </c>
      <c r="G88" s="38">
        <f t="shared" si="51"/>
        <v>10.466934903863139</v>
      </c>
      <c r="H88" s="38">
        <f t="shared" si="51"/>
        <v>12.11242237452735</v>
      </c>
      <c r="I88" s="38">
        <f t="shared" si="51"/>
        <v>13.094577063657223</v>
      </c>
      <c r="J88" s="38">
        <f t="shared" si="51"/>
        <v>13.333791222783692</v>
      </c>
      <c r="K88" s="38">
        <f t="shared" si="51"/>
        <v>13.658578710255973</v>
      </c>
      <c r="L88" s="38">
        <f t="shared" si="51"/>
        <v>15.369876137685623</v>
      </c>
      <c r="M88" s="38">
        <f t="shared" si="51"/>
        <v>17.341914303455379</v>
      </c>
      <c r="N88" s="38">
        <f t="shared" si="51"/>
        <v>18.282917857499676</v>
      </c>
      <c r="O88" s="38">
        <f t="shared" si="51"/>
        <v>18.976896814175802</v>
      </c>
      <c r="P88" s="98">
        <f t="shared" si="51"/>
        <v>20.897672116587021</v>
      </c>
      <c r="Q88" s="35">
        <f t="shared" si="51"/>
        <v>22.031113271712616</v>
      </c>
      <c r="R88" s="36">
        <f t="shared" si="51"/>
        <v>23.646111715817838</v>
      </c>
      <c r="S88" s="36">
        <f t="shared" si="51"/>
        <v>25.182463113779502</v>
      </c>
      <c r="T88" s="36">
        <f t="shared" si="51"/>
        <v>27.160526456447453</v>
      </c>
      <c r="U88" s="36">
        <f t="shared" si="51"/>
        <v>28.960788713142971</v>
      </c>
      <c r="V88" s="36">
        <f t="shared" si="51"/>
        <v>30.558026678694155</v>
      </c>
      <c r="W88" s="37">
        <f t="shared" si="51"/>
        <v>31.585305351763086</v>
      </c>
      <c r="Y88" s="18" t="s">
        <v>4</v>
      </c>
      <c r="Z88" s="4">
        <f t="shared" ref="Z88:AG88" si="52">Z28*100/Z30</f>
        <v>25.191012341557101</v>
      </c>
      <c r="AA88" s="4">
        <f t="shared" si="52"/>
        <v>25.844573046200722</v>
      </c>
      <c r="AB88" s="4">
        <f t="shared" si="52"/>
        <v>25.565498638456702</v>
      </c>
      <c r="AC88" s="4">
        <f t="shared" si="52"/>
        <v>25.182463113779502</v>
      </c>
      <c r="AD88" s="133">
        <f t="shared" si="52"/>
        <v>25.65451351960002</v>
      </c>
      <c r="AE88" s="4">
        <f t="shared" si="52"/>
        <v>25.27454777045547</v>
      </c>
      <c r="AF88" s="4">
        <f t="shared" si="52"/>
        <v>25.797804492661388</v>
      </c>
      <c r="AG88" s="127">
        <f t="shared" si="52"/>
        <v>25.423070614744823</v>
      </c>
    </row>
    <row r="89" spans="2:33" s="20" customFormat="1" ht="13.5" thickBot="1" x14ac:dyDescent="0.25">
      <c r="B89" s="105" t="s">
        <v>5</v>
      </c>
      <c r="C89" s="106">
        <f t="shared" ref="C89:W89" si="53">C30*100/C$31</f>
        <v>0.40324646220961352</v>
      </c>
      <c r="D89" s="106">
        <f t="shared" si="53"/>
        <v>0.4004673190670871</v>
      </c>
      <c r="E89" s="106">
        <f t="shared" si="53"/>
        <v>0.3820545425275797</v>
      </c>
      <c r="F89" s="106">
        <f t="shared" si="53"/>
        <v>0.50329475009873526</v>
      </c>
      <c r="G89" s="106">
        <f t="shared" si="53"/>
        <v>0.6778089144108681</v>
      </c>
      <c r="H89" s="106">
        <f t="shared" si="53"/>
        <v>0.90184759647425961</v>
      </c>
      <c r="I89" s="106">
        <f t="shared" si="53"/>
        <v>0.87929706259004337</v>
      </c>
      <c r="J89" s="106">
        <f t="shared" si="53"/>
        <v>0.92916258575215438</v>
      </c>
      <c r="K89" s="106">
        <f t="shared" si="53"/>
        <v>1.1616367411093804</v>
      </c>
      <c r="L89" s="106">
        <f t="shared" si="53"/>
        <v>1.4152086380631383</v>
      </c>
      <c r="M89" s="106">
        <f t="shared" si="53"/>
        <v>1.6957992328427849</v>
      </c>
      <c r="N89" s="106">
        <f t="shared" si="53"/>
        <v>1.7347541165325664</v>
      </c>
      <c r="O89" s="106">
        <f t="shared" si="53"/>
        <v>1.9436674413265096</v>
      </c>
      <c r="P89" s="107">
        <f t="shared" si="53"/>
        <v>2.7923420277991804</v>
      </c>
      <c r="Q89" s="108">
        <f t="shared" si="53"/>
        <v>3.3413455976611228</v>
      </c>
      <c r="R89" s="109">
        <f t="shared" si="53"/>
        <v>3.864442586387506</v>
      </c>
      <c r="S89" s="109">
        <f t="shared" si="53"/>
        <v>3.8651722868217404</v>
      </c>
      <c r="T89" s="109">
        <f t="shared" si="53"/>
        <v>4.3976600471915157</v>
      </c>
      <c r="U89" s="109">
        <f t="shared" si="53"/>
        <v>4.8840904512864034</v>
      </c>
      <c r="V89" s="109">
        <f t="shared" si="53"/>
        <v>5.5650290090691668</v>
      </c>
      <c r="W89" s="110">
        <f t="shared" si="53"/>
        <v>6.2028016369086476</v>
      </c>
      <c r="Y89" s="88" t="s">
        <v>5</v>
      </c>
      <c r="Z89" s="4">
        <f t="shared" ref="Z89:AG89" si="54">Z29*100/Z30</f>
        <v>3.5386314861129655</v>
      </c>
      <c r="AA89" s="4">
        <f t="shared" si="54"/>
        <v>3.9724443034307146</v>
      </c>
      <c r="AB89" s="4">
        <f t="shared" si="54"/>
        <v>3.9305437249442892</v>
      </c>
      <c r="AC89" s="4">
        <f t="shared" si="54"/>
        <v>3.8651722868217404</v>
      </c>
      <c r="AD89" s="133">
        <f t="shared" si="54"/>
        <v>3.718741805299834</v>
      </c>
      <c r="AE89" s="4">
        <f t="shared" si="54"/>
        <v>3.6575604617274116</v>
      </c>
      <c r="AF89" s="4">
        <f t="shared" si="54"/>
        <v>3.7148829474721832</v>
      </c>
      <c r="AG89" s="127">
        <f t="shared" si="54"/>
        <v>3.6548464837834653</v>
      </c>
    </row>
    <row r="90" spans="2:33" s="20" customFormat="1" ht="14.25" thickBot="1" x14ac:dyDescent="0.3">
      <c r="B90" s="111" t="s">
        <v>155</v>
      </c>
      <c r="C90" s="112">
        <f>SUM(C85:C88)</f>
        <v>100</v>
      </c>
      <c r="D90" s="112">
        <f t="shared" ref="D90:W90" si="55">SUM(D85:D88)</f>
        <v>100</v>
      </c>
      <c r="E90" s="112">
        <f t="shared" si="55"/>
        <v>100</v>
      </c>
      <c r="F90" s="112">
        <f t="shared" si="55"/>
        <v>100</v>
      </c>
      <c r="G90" s="112">
        <f t="shared" si="55"/>
        <v>99.999999999999986</v>
      </c>
      <c r="H90" s="112">
        <f t="shared" si="55"/>
        <v>100</v>
      </c>
      <c r="I90" s="112">
        <f t="shared" si="55"/>
        <v>100</v>
      </c>
      <c r="J90" s="112">
        <f t="shared" si="55"/>
        <v>99.999999999999986</v>
      </c>
      <c r="K90" s="112">
        <f t="shared" si="55"/>
        <v>100</v>
      </c>
      <c r="L90" s="112">
        <f t="shared" si="55"/>
        <v>100</v>
      </c>
      <c r="M90" s="112">
        <f t="shared" si="55"/>
        <v>100</v>
      </c>
      <c r="N90" s="112">
        <f t="shared" si="55"/>
        <v>100</v>
      </c>
      <c r="O90" s="112">
        <f t="shared" si="55"/>
        <v>100</v>
      </c>
      <c r="P90" s="113">
        <f t="shared" si="55"/>
        <v>99.999999999999986</v>
      </c>
      <c r="Q90" s="114">
        <f t="shared" si="55"/>
        <v>100.00000000000001</v>
      </c>
      <c r="R90" s="115">
        <f t="shared" si="55"/>
        <v>99.999999999999986</v>
      </c>
      <c r="S90" s="115">
        <f t="shared" si="55"/>
        <v>100.00000000000001</v>
      </c>
      <c r="T90" s="115">
        <f t="shared" si="55"/>
        <v>100</v>
      </c>
      <c r="U90" s="115">
        <f t="shared" si="55"/>
        <v>99.999999999999986</v>
      </c>
      <c r="V90" s="115">
        <f t="shared" si="55"/>
        <v>100</v>
      </c>
      <c r="W90" s="116">
        <f t="shared" si="55"/>
        <v>100</v>
      </c>
      <c r="Y90" s="135" t="s">
        <v>155</v>
      </c>
      <c r="Z90" s="8">
        <f>SUM(Z85:Z88)</f>
        <v>100</v>
      </c>
      <c r="AA90" s="8">
        <f t="shared" ref="AA90:AG90" si="56">SUM(AA85:AA88)</f>
        <v>99.999999999999986</v>
      </c>
      <c r="AB90" s="8">
        <f t="shared" si="56"/>
        <v>100.00000000000001</v>
      </c>
      <c r="AC90" s="8">
        <f t="shared" si="56"/>
        <v>100.00000000000001</v>
      </c>
      <c r="AD90" s="136">
        <f t="shared" si="56"/>
        <v>100</v>
      </c>
      <c r="AE90" s="8">
        <f t="shared" si="56"/>
        <v>100</v>
      </c>
      <c r="AF90" s="8">
        <f t="shared" si="56"/>
        <v>99.999999999999986</v>
      </c>
      <c r="AG90" s="128">
        <f t="shared" si="56"/>
        <v>100</v>
      </c>
    </row>
    <row r="91" spans="2:33" s="20" customFormat="1" ht="14.25" thickBot="1" x14ac:dyDescent="0.3">
      <c r="B91" s="31" t="s">
        <v>12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3"/>
      <c r="Q91" s="31"/>
      <c r="R91" s="91"/>
      <c r="S91" s="91"/>
      <c r="T91" s="91"/>
      <c r="U91" s="91"/>
      <c r="V91" s="91"/>
      <c r="W91" s="92"/>
      <c r="Y91" s="175">
        <v>2035</v>
      </c>
      <c r="Z91" s="154" t="s">
        <v>8</v>
      </c>
      <c r="AA91" s="154" t="s">
        <v>9</v>
      </c>
      <c r="AB91" s="154" t="s">
        <v>10</v>
      </c>
      <c r="AC91" s="154" t="s">
        <v>11</v>
      </c>
      <c r="AD91" s="154" t="s">
        <v>12</v>
      </c>
      <c r="AE91" s="154" t="s">
        <v>13</v>
      </c>
      <c r="AF91" s="154" t="s">
        <v>14</v>
      </c>
      <c r="AG91" s="155" t="s">
        <v>15</v>
      </c>
    </row>
    <row r="92" spans="2:33" s="20" customFormat="1" x14ac:dyDescent="0.2">
      <c r="B92" s="21" t="s">
        <v>1</v>
      </c>
      <c r="C92" s="93">
        <f t="shared" ref="C92:W92" si="57">C33*100/C$38</f>
        <v>38.628113060985086</v>
      </c>
      <c r="D92" s="93">
        <f t="shared" si="57"/>
        <v>36.16727490281211</v>
      </c>
      <c r="E92" s="93">
        <f t="shared" si="57"/>
        <v>33.85995915731668</v>
      </c>
      <c r="F92" s="93">
        <f t="shared" si="57"/>
        <v>34.1544564966498</v>
      </c>
      <c r="G92" s="93">
        <f t="shared" si="57"/>
        <v>32.589287689669007</v>
      </c>
      <c r="H92" s="93">
        <f t="shared" si="57"/>
        <v>31.771222904452351</v>
      </c>
      <c r="I92" s="93">
        <f t="shared" si="57"/>
        <v>30.546579024598472</v>
      </c>
      <c r="J92" s="93">
        <f t="shared" si="57"/>
        <v>28.875204650865847</v>
      </c>
      <c r="K92" s="93">
        <f t="shared" si="57"/>
        <v>27.047319544561883</v>
      </c>
      <c r="L92" s="93">
        <f t="shared" si="57"/>
        <v>24.297917240296648</v>
      </c>
      <c r="M92" s="93">
        <f t="shared" si="57"/>
        <v>21.403951714364275</v>
      </c>
      <c r="N92" s="93">
        <f t="shared" si="57"/>
        <v>20.913896118765582</v>
      </c>
      <c r="O92" s="93">
        <f t="shared" si="57"/>
        <v>19.9139980982597</v>
      </c>
      <c r="P92" s="97">
        <f t="shared" si="57"/>
        <v>19.483887390866361</v>
      </c>
      <c r="Q92" s="96">
        <f t="shared" si="57"/>
        <v>18.744331185245013</v>
      </c>
      <c r="R92" s="94">
        <f t="shared" si="57"/>
        <v>17.623756202143444</v>
      </c>
      <c r="S92" s="94">
        <f t="shared" si="57"/>
        <v>16.19881705648563</v>
      </c>
      <c r="T92" s="94">
        <f t="shared" si="57"/>
        <v>15.218969175281957</v>
      </c>
      <c r="U92" s="94">
        <f t="shared" si="57"/>
        <v>15.284535153320814</v>
      </c>
      <c r="V92" s="94">
        <f t="shared" si="57"/>
        <v>15.844472862327153</v>
      </c>
      <c r="W92" s="95">
        <f t="shared" si="57"/>
        <v>16.262453442966006</v>
      </c>
      <c r="Y92" s="34" t="s">
        <v>1</v>
      </c>
      <c r="Z92" s="153">
        <f t="shared" ref="Z92:AG92" si="58">Z32*100/Z37</f>
        <v>15.447911291304484</v>
      </c>
      <c r="AA92" s="153">
        <f t="shared" si="58"/>
        <v>15.792896908210885</v>
      </c>
      <c r="AB92" s="153">
        <f t="shared" si="58"/>
        <v>16.276331415088382</v>
      </c>
      <c r="AC92" s="153">
        <f t="shared" si="58"/>
        <v>16.72258295153383</v>
      </c>
      <c r="AD92" s="159">
        <f t="shared" si="58"/>
        <v>15.218969175281957</v>
      </c>
      <c r="AE92" s="153">
        <f t="shared" si="58"/>
        <v>15.62954601079476</v>
      </c>
      <c r="AF92" s="153">
        <f t="shared" si="58"/>
        <v>15.071189092543971</v>
      </c>
      <c r="AG92" s="156">
        <f t="shared" si="58"/>
        <v>15.553950473780148</v>
      </c>
    </row>
    <row r="93" spans="2:33" s="20" customFormat="1" x14ac:dyDescent="0.2">
      <c r="B93" s="18" t="s">
        <v>2</v>
      </c>
      <c r="C93" s="38">
        <f t="shared" ref="C93:W93" si="59">C34*100/C$38</f>
        <v>37.285067434615421</v>
      </c>
      <c r="D93" s="38">
        <f t="shared" si="59"/>
        <v>37.969560700403534</v>
      </c>
      <c r="E93" s="38">
        <f t="shared" si="59"/>
        <v>38.240026432583946</v>
      </c>
      <c r="F93" s="38">
        <f t="shared" si="59"/>
        <v>36.405866133420183</v>
      </c>
      <c r="G93" s="38">
        <f t="shared" si="59"/>
        <v>35.934707694409276</v>
      </c>
      <c r="H93" s="38">
        <f t="shared" si="59"/>
        <v>33.752066930740703</v>
      </c>
      <c r="I93" s="38">
        <f t="shared" si="59"/>
        <v>33.356855040419397</v>
      </c>
      <c r="J93" s="38">
        <f t="shared" si="59"/>
        <v>33.34473014123872</v>
      </c>
      <c r="K93" s="38">
        <f t="shared" si="59"/>
        <v>34.711406860185839</v>
      </c>
      <c r="L93" s="38">
        <f t="shared" si="59"/>
        <v>36.121751640783437</v>
      </c>
      <c r="M93" s="38">
        <f t="shared" si="59"/>
        <v>37.491117686237651</v>
      </c>
      <c r="N93" s="38">
        <f t="shared" si="59"/>
        <v>37.235986943195165</v>
      </c>
      <c r="O93" s="38">
        <f t="shared" si="59"/>
        <v>35.956633558134882</v>
      </c>
      <c r="P93" s="98">
        <f t="shared" si="59"/>
        <v>32.893249946721397</v>
      </c>
      <c r="Q93" s="35">
        <f t="shared" si="59"/>
        <v>30.775112063233347</v>
      </c>
      <c r="R93" s="36">
        <f t="shared" si="59"/>
        <v>28.876358883014966</v>
      </c>
      <c r="S93" s="36">
        <f t="shared" si="59"/>
        <v>28.039663498528078</v>
      </c>
      <c r="T93" s="36">
        <f t="shared" si="59"/>
        <v>28.189857147476893</v>
      </c>
      <c r="U93" s="36">
        <f t="shared" si="59"/>
        <v>27.812700319528361</v>
      </c>
      <c r="V93" s="36">
        <f t="shared" si="59"/>
        <v>27.275180796489842</v>
      </c>
      <c r="W93" s="37">
        <f t="shared" si="59"/>
        <v>26.804788980148921</v>
      </c>
      <c r="Y93" s="18" t="s">
        <v>2</v>
      </c>
      <c r="Z93" s="4">
        <f t="shared" ref="Z93:AG93" si="60">Z33*100/Z37</f>
        <v>27.52832442074796</v>
      </c>
      <c r="AA93" s="4">
        <f t="shared" si="60"/>
        <v>26.90874566035906</v>
      </c>
      <c r="AB93" s="4">
        <f t="shared" si="60"/>
        <v>27.966226870970406</v>
      </c>
      <c r="AC93" s="4">
        <f t="shared" si="60"/>
        <v>28.582589110463729</v>
      </c>
      <c r="AD93" s="133">
        <f t="shared" si="60"/>
        <v>28.189857147476893</v>
      </c>
      <c r="AE93" s="4">
        <f t="shared" si="60"/>
        <v>28.871773882599431</v>
      </c>
      <c r="AF93" s="4">
        <f t="shared" si="60"/>
        <v>28.246828767100531</v>
      </c>
      <c r="AG93" s="127">
        <f t="shared" si="60"/>
        <v>28.904603688779581</v>
      </c>
    </row>
    <row r="94" spans="2:33" s="20" customFormat="1" x14ac:dyDescent="0.2">
      <c r="B94" s="18" t="s">
        <v>3</v>
      </c>
      <c r="C94" s="38">
        <f t="shared" ref="C94:W94" si="61">C35*100/C$38</f>
        <v>17.243054024335233</v>
      </c>
      <c r="D94" s="38">
        <f t="shared" si="61"/>
        <v>18.469608244468809</v>
      </c>
      <c r="E94" s="38">
        <f t="shared" si="61"/>
        <v>19.842550069065975</v>
      </c>
      <c r="F94" s="38">
        <f t="shared" si="61"/>
        <v>20.484739910454262</v>
      </c>
      <c r="G94" s="38">
        <f t="shared" si="61"/>
        <v>21.009069712058565</v>
      </c>
      <c r="H94" s="38">
        <f t="shared" si="61"/>
        <v>22.364287790279594</v>
      </c>
      <c r="I94" s="38">
        <f t="shared" si="61"/>
        <v>23.001988871324901</v>
      </c>
      <c r="J94" s="38">
        <f t="shared" si="61"/>
        <v>24.446273985111734</v>
      </c>
      <c r="K94" s="38">
        <f t="shared" si="61"/>
        <v>24.5826948849963</v>
      </c>
      <c r="L94" s="38">
        <f t="shared" si="61"/>
        <v>24.210454981234289</v>
      </c>
      <c r="M94" s="38">
        <f t="shared" si="61"/>
        <v>23.763016295942684</v>
      </c>
      <c r="N94" s="38">
        <f t="shared" si="61"/>
        <v>23.56719908053957</v>
      </c>
      <c r="O94" s="38">
        <f t="shared" si="61"/>
        <v>25.152471529429626</v>
      </c>
      <c r="P94" s="98">
        <f t="shared" si="61"/>
        <v>26.72519054582521</v>
      </c>
      <c r="Q94" s="35">
        <f t="shared" si="61"/>
        <v>28.278584088075295</v>
      </c>
      <c r="R94" s="36">
        <f t="shared" si="61"/>
        <v>29.569347558098546</v>
      </c>
      <c r="S94" s="36">
        <f t="shared" si="61"/>
        <v>30.107005925386279</v>
      </c>
      <c r="T94" s="36">
        <f t="shared" si="61"/>
        <v>28.693823383907951</v>
      </c>
      <c r="U94" s="36">
        <f t="shared" si="61"/>
        <v>26.98355247345518</v>
      </c>
      <c r="V94" s="36">
        <f t="shared" si="61"/>
        <v>25.179791520722741</v>
      </c>
      <c r="W94" s="37">
        <f t="shared" si="61"/>
        <v>24.205491078144775</v>
      </c>
      <c r="Y94" s="18" t="s">
        <v>3</v>
      </c>
      <c r="Z94" s="4">
        <f t="shared" ref="Z94:AG94" si="62">Z34*100/Z37</f>
        <v>29.514998865711927</v>
      </c>
      <c r="AA94" s="4">
        <f t="shared" si="62"/>
        <v>28.956402098490106</v>
      </c>
      <c r="AB94" s="4">
        <f t="shared" si="62"/>
        <v>27.984361934834368</v>
      </c>
      <c r="AC94" s="4">
        <f t="shared" si="62"/>
        <v>27.534301481554991</v>
      </c>
      <c r="AD94" s="133">
        <f t="shared" si="62"/>
        <v>28.693823383907951</v>
      </c>
      <c r="AE94" s="4">
        <f t="shared" si="62"/>
        <v>28.228399281587183</v>
      </c>
      <c r="AF94" s="4">
        <f t="shared" si="62"/>
        <v>28.754349576405037</v>
      </c>
      <c r="AG94" s="127">
        <f t="shared" si="62"/>
        <v>28.264241749898936</v>
      </c>
    </row>
    <row r="95" spans="2:33" s="20" customFormat="1" x14ac:dyDescent="0.2">
      <c r="B95" s="18" t="s">
        <v>4</v>
      </c>
      <c r="C95" s="38">
        <f t="shared" ref="C95:W95" si="63">C36*100/C$38</f>
        <v>6.8437654800642651</v>
      </c>
      <c r="D95" s="38">
        <f t="shared" si="63"/>
        <v>7.3935561523155471</v>
      </c>
      <c r="E95" s="38">
        <f t="shared" si="63"/>
        <v>8.0574643410333895</v>
      </c>
      <c r="F95" s="38">
        <f t="shared" si="63"/>
        <v>8.9549374594757634</v>
      </c>
      <c r="G95" s="38">
        <f t="shared" si="63"/>
        <v>10.466934903863139</v>
      </c>
      <c r="H95" s="38">
        <f t="shared" si="63"/>
        <v>12.11242237452735</v>
      </c>
      <c r="I95" s="38">
        <f t="shared" si="63"/>
        <v>13.094577063657223</v>
      </c>
      <c r="J95" s="38">
        <f t="shared" si="63"/>
        <v>13.333791222783692</v>
      </c>
      <c r="K95" s="38">
        <f t="shared" si="63"/>
        <v>13.658578710255973</v>
      </c>
      <c r="L95" s="38">
        <f t="shared" si="63"/>
        <v>15.369876137685623</v>
      </c>
      <c r="M95" s="38">
        <f t="shared" si="63"/>
        <v>17.341914303455379</v>
      </c>
      <c r="N95" s="38">
        <f t="shared" si="63"/>
        <v>18.282917857499676</v>
      </c>
      <c r="O95" s="38">
        <f t="shared" si="63"/>
        <v>18.976896814175802</v>
      </c>
      <c r="P95" s="98">
        <f t="shared" si="63"/>
        <v>20.897672116587021</v>
      </c>
      <c r="Q95" s="35">
        <f t="shared" si="63"/>
        <v>22.201972663446355</v>
      </c>
      <c r="R95" s="36">
        <f t="shared" si="63"/>
        <v>23.930537356743052</v>
      </c>
      <c r="S95" s="36">
        <f t="shared" si="63"/>
        <v>25.65451351960002</v>
      </c>
      <c r="T95" s="36">
        <f t="shared" si="63"/>
        <v>27.897350293333197</v>
      </c>
      <c r="U95" s="36">
        <f t="shared" si="63"/>
        <v>29.919212053695631</v>
      </c>
      <c r="V95" s="36">
        <f t="shared" si="63"/>
        <v>31.700554820460269</v>
      </c>
      <c r="W95" s="37">
        <f t="shared" si="63"/>
        <v>32.727266498740306</v>
      </c>
      <c r="Y95" s="18" t="s">
        <v>4</v>
      </c>
      <c r="Z95" s="4">
        <f t="shared" ref="Z95:AG95" si="64">Z35*100/Z37</f>
        <v>27.508765422235623</v>
      </c>
      <c r="AA95" s="4">
        <f t="shared" si="64"/>
        <v>28.34195533293995</v>
      </c>
      <c r="AB95" s="4">
        <f t="shared" si="64"/>
        <v>27.773079779106844</v>
      </c>
      <c r="AC95" s="4">
        <f t="shared" si="64"/>
        <v>27.160526456447453</v>
      </c>
      <c r="AD95" s="133">
        <f t="shared" si="64"/>
        <v>27.897350293333197</v>
      </c>
      <c r="AE95" s="4">
        <f t="shared" si="64"/>
        <v>27.270280825018627</v>
      </c>
      <c r="AF95" s="4">
        <f t="shared" si="64"/>
        <v>27.927632563950471</v>
      </c>
      <c r="AG95" s="127">
        <f t="shared" si="64"/>
        <v>27.277204087541332</v>
      </c>
    </row>
    <row r="96" spans="2:33" s="20" customFormat="1" ht="13.5" thickBot="1" x14ac:dyDescent="0.25">
      <c r="B96" s="105" t="s">
        <v>5</v>
      </c>
      <c r="C96" s="106">
        <f t="shared" ref="C96:W96" si="65">C37*100/C$38</f>
        <v>0.40324646220961352</v>
      </c>
      <c r="D96" s="106">
        <f t="shared" si="65"/>
        <v>0.4004673190670871</v>
      </c>
      <c r="E96" s="106">
        <f t="shared" si="65"/>
        <v>0.3820545425275797</v>
      </c>
      <c r="F96" s="106">
        <f t="shared" si="65"/>
        <v>0.50329475009873526</v>
      </c>
      <c r="G96" s="106">
        <f t="shared" si="65"/>
        <v>0.6778089144108681</v>
      </c>
      <c r="H96" s="106">
        <f t="shared" si="65"/>
        <v>0.90184759647425961</v>
      </c>
      <c r="I96" s="106">
        <f t="shared" si="65"/>
        <v>0.87929706259004337</v>
      </c>
      <c r="J96" s="106">
        <f t="shared" si="65"/>
        <v>0.92916258575215438</v>
      </c>
      <c r="K96" s="106">
        <f t="shared" si="65"/>
        <v>1.1616367411093804</v>
      </c>
      <c r="L96" s="106">
        <f t="shared" si="65"/>
        <v>1.4152086380631383</v>
      </c>
      <c r="M96" s="106">
        <f t="shared" si="65"/>
        <v>1.6957992328427849</v>
      </c>
      <c r="N96" s="106">
        <f t="shared" si="65"/>
        <v>1.7347541165325664</v>
      </c>
      <c r="O96" s="106">
        <f t="shared" si="65"/>
        <v>1.9436674413265096</v>
      </c>
      <c r="P96" s="107">
        <f t="shared" si="65"/>
        <v>2.7923420277991804</v>
      </c>
      <c r="Q96" s="108">
        <f t="shared" si="65"/>
        <v>3.3363039100871621</v>
      </c>
      <c r="R96" s="109">
        <f t="shared" si="65"/>
        <v>3.7629040456795972</v>
      </c>
      <c r="S96" s="109">
        <f t="shared" si="65"/>
        <v>3.718741805299834</v>
      </c>
      <c r="T96" s="109">
        <f t="shared" si="65"/>
        <v>4.1123915685953794</v>
      </c>
      <c r="U96" s="109">
        <f t="shared" si="65"/>
        <v>4.4222153478517363</v>
      </c>
      <c r="V96" s="109">
        <f t="shared" si="65"/>
        <v>4.904174090880435</v>
      </c>
      <c r="W96" s="110">
        <f t="shared" si="65"/>
        <v>5.3086864406344709</v>
      </c>
      <c r="Y96" s="88" t="s">
        <v>5</v>
      </c>
      <c r="Z96" s="4">
        <f t="shared" ref="Z96:AG96" si="66">Z36*100/Z37</f>
        <v>3.9142577970934895</v>
      </c>
      <c r="AA96" s="4">
        <f t="shared" si="66"/>
        <v>4.574203539852487</v>
      </c>
      <c r="AB96" s="4">
        <f t="shared" si="66"/>
        <v>4.5009309948510081</v>
      </c>
      <c r="AC96" s="4">
        <f t="shared" si="66"/>
        <v>4.3976600471915157</v>
      </c>
      <c r="AD96" s="133">
        <f t="shared" si="66"/>
        <v>4.1123915685953794</v>
      </c>
      <c r="AE96" s="4">
        <f t="shared" si="66"/>
        <v>4.0163438657012094</v>
      </c>
      <c r="AF96" s="4">
        <f t="shared" si="66"/>
        <v>4.1053593371518096</v>
      </c>
      <c r="AG96" s="127">
        <f t="shared" si="66"/>
        <v>4.0061696357064767</v>
      </c>
    </row>
    <row r="97" spans="2:33" s="20" customFormat="1" ht="14.25" thickBot="1" x14ac:dyDescent="0.3">
      <c r="B97" s="111" t="s">
        <v>155</v>
      </c>
      <c r="C97" s="112">
        <f>SUM(C92:C95)</f>
        <v>100</v>
      </c>
      <c r="D97" s="112">
        <f t="shared" ref="D97:W97" si="67">SUM(D92:D95)</f>
        <v>100</v>
      </c>
      <c r="E97" s="112">
        <f t="shared" si="67"/>
        <v>100</v>
      </c>
      <c r="F97" s="112">
        <f t="shared" si="67"/>
        <v>100</v>
      </c>
      <c r="G97" s="112">
        <f t="shared" si="67"/>
        <v>99.999999999999986</v>
      </c>
      <c r="H97" s="112">
        <f t="shared" si="67"/>
        <v>100</v>
      </c>
      <c r="I97" s="112">
        <f t="shared" si="67"/>
        <v>100</v>
      </c>
      <c r="J97" s="112">
        <f t="shared" si="67"/>
        <v>99.999999999999986</v>
      </c>
      <c r="K97" s="112">
        <f t="shared" si="67"/>
        <v>100</v>
      </c>
      <c r="L97" s="112">
        <f t="shared" si="67"/>
        <v>100</v>
      </c>
      <c r="M97" s="112">
        <f t="shared" si="67"/>
        <v>100</v>
      </c>
      <c r="N97" s="112">
        <f t="shared" si="67"/>
        <v>100</v>
      </c>
      <c r="O97" s="112">
        <f t="shared" si="67"/>
        <v>100</v>
      </c>
      <c r="P97" s="113">
        <f t="shared" si="67"/>
        <v>99.999999999999986</v>
      </c>
      <c r="Q97" s="114">
        <f t="shared" si="67"/>
        <v>100.00000000000001</v>
      </c>
      <c r="R97" s="115">
        <f t="shared" si="67"/>
        <v>100</v>
      </c>
      <c r="S97" s="115">
        <f t="shared" si="67"/>
        <v>100</v>
      </c>
      <c r="T97" s="115">
        <f t="shared" si="67"/>
        <v>100</v>
      </c>
      <c r="U97" s="115">
        <f t="shared" si="67"/>
        <v>99.999999999999986</v>
      </c>
      <c r="V97" s="115">
        <f t="shared" si="67"/>
        <v>100</v>
      </c>
      <c r="W97" s="116">
        <f t="shared" si="67"/>
        <v>100</v>
      </c>
      <c r="Y97" s="135" t="s">
        <v>155</v>
      </c>
      <c r="Z97" s="8">
        <f>SUM(Z92:Z95)</f>
        <v>100</v>
      </c>
      <c r="AA97" s="8">
        <f t="shared" ref="AA97:AG97" si="68">SUM(AA92:AA95)</f>
        <v>100</v>
      </c>
      <c r="AB97" s="8">
        <f t="shared" si="68"/>
        <v>100</v>
      </c>
      <c r="AC97" s="8">
        <f t="shared" si="68"/>
        <v>100</v>
      </c>
      <c r="AD97" s="136">
        <f t="shared" si="68"/>
        <v>100</v>
      </c>
      <c r="AE97" s="8">
        <f t="shared" si="68"/>
        <v>100</v>
      </c>
      <c r="AF97" s="8">
        <f t="shared" si="68"/>
        <v>100</v>
      </c>
      <c r="AG97" s="128">
        <f t="shared" si="68"/>
        <v>100</v>
      </c>
    </row>
    <row r="98" spans="2:33" s="20" customFormat="1" ht="14.25" thickBot="1" x14ac:dyDescent="0.3">
      <c r="B98" s="31" t="s">
        <v>13</v>
      </c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3"/>
      <c r="Q98" s="31"/>
      <c r="R98" s="91"/>
      <c r="S98" s="91"/>
      <c r="T98" s="91"/>
      <c r="U98" s="91"/>
      <c r="V98" s="91"/>
      <c r="W98" s="92"/>
      <c r="Y98" s="175">
        <v>2040</v>
      </c>
      <c r="Z98" s="154" t="s">
        <v>8</v>
      </c>
      <c r="AA98" s="154" t="s">
        <v>9</v>
      </c>
      <c r="AB98" s="154" t="s">
        <v>10</v>
      </c>
      <c r="AC98" s="154" t="s">
        <v>11</v>
      </c>
      <c r="AD98" s="154" t="s">
        <v>12</v>
      </c>
      <c r="AE98" s="154" t="s">
        <v>13</v>
      </c>
      <c r="AF98" s="154" t="s">
        <v>14</v>
      </c>
      <c r="AG98" s="155" t="s">
        <v>15</v>
      </c>
    </row>
    <row r="99" spans="2:33" s="20" customFormat="1" x14ac:dyDescent="0.2">
      <c r="B99" s="21" t="s">
        <v>1</v>
      </c>
      <c r="C99" s="93">
        <f t="shared" ref="C99:W99" si="69">C40*100/C$45</f>
        <v>38.628113060985086</v>
      </c>
      <c r="D99" s="93">
        <f t="shared" si="69"/>
        <v>36.16727490281211</v>
      </c>
      <c r="E99" s="93">
        <f t="shared" si="69"/>
        <v>33.85995915731668</v>
      </c>
      <c r="F99" s="93">
        <f t="shared" si="69"/>
        <v>34.1544564966498</v>
      </c>
      <c r="G99" s="93">
        <f t="shared" si="69"/>
        <v>32.589287689669007</v>
      </c>
      <c r="H99" s="93">
        <f t="shared" si="69"/>
        <v>31.771222904452351</v>
      </c>
      <c r="I99" s="93">
        <f t="shared" si="69"/>
        <v>30.546579024598472</v>
      </c>
      <c r="J99" s="93">
        <f t="shared" si="69"/>
        <v>28.875204650865847</v>
      </c>
      <c r="K99" s="93">
        <f t="shared" si="69"/>
        <v>27.047319544561883</v>
      </c>
      <c r="L99" s="93">
        <f t="shared" si="69"/>
        <v>24.297917240296648</v>
      </c>
      <c r="M99" s="93">
        <f t="shared" si="69"/>
        <v>21.403951714364275</v>
      </c>
      <c r="N99" s="93">
        <f t="shared" si="69"/>
        <v>20.913896118765582</v>
      </c>
      <c r="O99" s="93">
        <f t="shared" si="69"/>
        <v>19.9139980982597</v>
      </c>
      <c r="P99" s="97">
        <f t="shared" si="69"/>
        <v>19.483887390866361</v>
      </c>
      <c r="Q99" s="96">
        <f t="shared" si="69"/>
        <v>18.760146701615756</v>
      </c>
      <c r="R99" s="94">
        <f t="shared" si="69"/>
        <v>17.691969913844808</v>
      </c>
      <c r="S99" s="94">
        <f t="shared" si="69"/>
        <v>16.401970177040997</v>
      </c>
      <c r="T99" s="94">
        <f t="shared" si="69"/>
        <v>15.62954601079476</v>
      </c>
      <c r="U99" s="94">
        <f t="shared" si="69"/>
        <v>15.855181233921266</v>
      </c>
      <c r="V99" s="94">
        <f t="shared" si="69"/>
        <v>16.502867807767309</v>
      </c>
      <c r="W99" s="95">
        <f t="shared" si="69"/>
        <v>16.919942756140514</v>
      </c>
      <c r="Y99" s="34" t="s">
        <v>1</v>
      </c>
      <c r="Z99" s="153">
        <f t="shared" ref="Z99:AG99" si="70">Z39*100/Z44</f>
        <v>15.066832027130573</v>
      </c>
      <c r="AA99" s="153">
        <f t="shared" si="70"/>
        <v>16.080296627578832</v>
      </c>
      <c r="AB99" s="153">
        <f t="shared" si="70"/>
        <v>16.681994778272976</v>
      </c>
      <c r="AC99" s="153">
        <f t="shared" si="70"/>
        <v>17.27511394884554</v>
      </c>
      <c r="AD99" s="159">
        <f t="shared" si="70"/>
        <v>15.284535153320814</v>
      </c>
      <c r="AE99" s="153">
        <f t="shared" si="70"/>
        <v>15.855181233921266</v>
      </c>
      <c r="AF99" s="153">
        <f t="shared" si="70"/>
        <v>16.226725045556421</v>
      </c>
      <c r="AG99" s="156">
        <f t="shared" si="70"/>
        <v>16.994716922949269</v>
      </c>
    </row>
    <row r="100" spans="2:33" s="20" customFormat="1" x14ac:dyDescent="0.2">
      <c r="B100" s="18" t="s">
        <v>2</v>
      </c>
      <c r="C100" s="38">
        <f t="shared" ref="C100:W100" si="71">C41*100/C$45</f>
        <v>37.285067434615421</v>
      </c>
      <c r="D100" s="38">
        <f t="shared" si="71"/>
        <v>37.969560700403534</v>
      </c>
      <c r="E100" s="38">
        <f t="shared" si="71"/>
        <v>38.240026432583946</v>
      </c>
      <c r="F100" s="38">
        <f t="shared" si="71"/>
        <v>36.405866133420183</v>
      </c>
      <c r="G100" s="38">
        <f t="shared" si="71"/>
        <v>35.934707694409276</v>
      </c>
      <c r="H100" s="38">
        <f t="shared" si="71"/>
        <v>33.752066930740703</v>
      </c>
      <c r="I100" s="38">
        <f t="shared" si="71"/>
        <v>33.356855040419397</v>
      </c>
      <c r="J100" s="38">
        <f t="shared" si="71"/>
        <v>33.34473014123872</v>
      </c>
      <c r="K100" s="38">
        <f t="shared" si="71"/>
        <v>34.711406860185839</v>
      </c>
      <c r="L100" s="38">
        <f t="shared" si="71"/>
        <v>36.121751640783437</v>
      </c>
      <c r="M100" s="38">
        <f t="shared" si="71"/>
        <v>37.491117686237651</v>
      </c>
      <c r="N100" s="38">
        <f t="shared" si="71"/>
        <v>37.235986943195165</v>
      </c>
      <c r="O100" s="38">
        <f t="shared" si="71"/>
        <v>35.956633558134882</v>
      </c>
      <c r="P100" s="98">
        <f t="shared" si="71"/>
        <v>32.893249946721397</v>
      </c>
      <c r="Q100" s="35">
        <f t="shared" si="71"/>
        <v>30.935324922858381</v>
      </c>
      <c r="R100" s="36">
        <f t="shared" si="71"/>
        <v>29.273825310915274</v>
      </c>
      <c r="S100" s="36">
        <f t="shared" si="71"/>
        <v>28.637676358031833</v>
      </c>
      <c r="T100" s="36">
        <f t="shared" si="71"/>
        <v>28.871773882599431</v>
      </c>
      <c r="U100" s="36">
        <f t="shared" si="71"/>
        <v>28.549790056812213</v>
      </c>
      <c r="V100" s="36">
        <f t="shared" si="71"/>
        <v>28.061091631302496</v>
      </c>
      <c r="W100" s="37">
        <f t="shared" si="71"/>
        <v>27.711184113045668</v>
      </c>
      <c r="Y100" s="18" t="s">
        <v>2</v>
      </c>
      <c r="Z100" s="4">
        <f t="shared" ref="Z100:AG100" si="72">Z40*100/Z44</f>
        <v>27.046377294580104</v>
      </c>
      <c r="AA100" s="4">
        <f t="shared" si="72"/>
        <v>25.914305349435697</v>
      </c>
      <c r="AB100" s="4">
        <f t="shared" si="72"/>
        <v>27.224683723960183</v>
      </c>
      <c r="AC100" s="4">
        <f t="shared" si="72"/>
        <v>27.88163151768563</v>
      </c>
      <c r="AD100" s="133">
        <f t="shared" si="72"/>
        <v>27.812700319528361</v>
      </c>
      <c r="AE100" s="4">
        <f t="shared" si="72"/>
        <v>28.549790056812213</v>
      </c>
      <c r="AF100" s="4">
        <f t="shared" si="72"/>
        <v>27.371682367453154</v>
      </c>
      <c r="AG100" s="127">
        <f t="shared" si="72"/>
        <v>28.027365237343655</v>
      </c>
    </row>
    <row r="101" spans="2:33" s="20" customFormat="1" x14ac:dyDescent="0.2">
      <c r="B101" s="18" t="s">
        <v>3</v>
      </c>
      <c r="C101" s="38">
        <f t="shared" ref="C101:W101" si="73">C42*100/C$45</f>
        <v>17.243054024335233</v>
      </c>
      <c r="D101" s="38">
        <f t="shared" si="73"/>
        <v>18.469608244468809</v>
      </c>
      <c r="E101" s="38">
        <f t="shared" si="73"/>
        <v>19.842550069065975</v>
      </c>
      <c r="F101" s="38">
        <f t="shared" si="73"/>
        <v>20.484739910454262</v>
      </c>
      <c r="G101" s="38">
        <f t="shared" si="73"/>
        <v>21.009069712058565</v>
      </c>
      <c r="H101" s="38">
        <f t="shared" si="73"/>
        <v>22.364287790279594</v>
      </c>
      <c r="I101" s="38">
        <f t="shared" si="73"/>
        <v>23.001988871324901</v>
      </c>
      <c r="J101" s="38">
        <f t="shared" si="73"/>
        <v>24.446273985111734</v>
      </c>
      <c r="K101" s="38">
        <f t="shared" si="73"/>
        <v>24.5826948849963</v>
      </c>
      <c r="L101" s="38">
        <f t="shared" si="73"/>
        <v>24.210454981234289</v>
      </c>
      <c r="M101" s="38">
        <f t="shared" si="73"/>
        <v>23.763016295942684</v>
      </c>
      <c r="N101" s="38">
        <f t="shared" si="73"/>
        <v>23.56719908053957</v>
      </c>
      <c r="O101" s="38">
        <f t="shared" si="73"/>
        <v>25.152471529429626</v>
      </c>
      <c r="P101" s="98">
        <f t="shared" si="73"/>
        <v>26.72519054582521</v>
      </c>
      <c r="Q101" s="35">
        <f t="shared" si="73"/>
        <v>28.179768738474472</v>
      </c>
      <c r="R101" s="36">
        <f t="shared" si="73"/>
        <v>29.305658498431526</v>
      </c>
      <c r="S101" s="36">
        <f t="shared" si="73"/>
        <v>29.685805694471696</v>
      </c>
      <c r="T101" s="36">
        <f t="shared" si="73"/>
        <v>28.228399281587183</v>
      </c>
      <c r="U101" s="36">
        <f t="shared" si="73"/>
        <v>26.598964768297417</v>
      </c>
      <c r="V101" s="36">
        <f t="shared" si="73"/>
        <v>24.998512152940453</v>
      </c>
      <c r="W101" s="37">
        <f t="shared" si="73"/>
        <v>24.217903998565447</v>
      </c>
      <c r="Y101" s="18" t="s">
        <v>3</v>
      </c>
      <c r="Z101" s="4">
        <f t="shared" ref="Z101:AG101" si="74">Z41*100/Z44</f>
        <v>28.09699613329968</v>
      </c>
      <c r="AA101" s="4">
        <f t="shared" si="74"/>
        <v>27.189824793887386</v>
      </c>
      <c r="AB101" s="4">
        <f t="shared" si="74"/>
        <v>26.248928117678055</v>
      </c>
      <c r="AC101" s="4">
        <f t="shared" si="74"/>
        <v>25.882465820325844</v>
      </c>
      <c r="AD101" s="133">
        <f t="shared" si="74"/>
        <v>26.98355247345518</v>
      </c>
      <c r="AE101" s="4">
        <f t="shared" si="74"/>
        <v>26.598964768297417</v>
      </c>
      <c r="AF101" s="4">
        <f t="shared" si="74"/>
        <v>26.757612696077263</v>
      </c>
      <c r="AG101" s="127">
        <f t="shared" si="74"/>
        <v>26.314791309030195</v>
      </c>
    </row>
    <row r="102" spans="2:33" s="20" customFormat="1" x14ac:dyDescent="0.2">
      <c r="B102" s="18" t="s">
        <v>4</v>
      </c>
      <c r="C102" s="38">
        <f t="shared" ref="C102:W102" si="75">C43*100/C$45</f>
        <v>6.8437654800642651</v>
      </c>
      <c r="D102" s="38">
        <f t="shared" si="75"/>
        <v>7.3935561523155471</v>
      </c>
      <c r="E102" s="38">
        <f t="shared" si="75"/>
        <v>8.0574643410333895</v>
      </c>
      <c r="F102" s="38">
        <f t="shared" si="75"/>
        <v>8.9549374594757634</v>
      </c>
      <c r="G102" s="38">
        <f t="shared" si="75"/>
        <v>10.466934903863139</v>
      </c>
      <c r="H102" s="38">
        <f t="shared" si="75"/>
        <v>12.11242237452735</v>
      </c>
      <c r="I102" s="38">
        <f t="shared" si="75"/>
        <v>13.094577063657223</v>
      </c>
      <c r="J102" s="38">
        <f t="shared" si="75"/>
        <v>13.333791222783692</v>
      </c>
      <c r="K102" s="38">
        <f t="shared" si="75"/>
        <v>13.658578710255973</v>
      </c>
      <c r="L102" s="38">
        <f t="shared" si="75"/>
        <v>15.369876137685623</v>
      </c>
      <c r="M102" s="38">
        <f t="shared" si="75"/>
        <v>17.341914303455379</v>
      </c>
      <c r="N102" s="38">
        <f t="shared" si="75"/>
        <v>18.282917857499676</v>
      </c>
      <c r="O102" s="38">
        <f t="shared" si="75"/>
        <v>18.976896814175802</v>
      </c>
      <c r="P102" s="98">
        <f t="shared" si="75"/>
        <v>20.897672116587021</v>
      </c>
      <c r="Q102" s="35">
        <f t="shared" si="75"/>
        <v>22.124759637051408</v>
      </c>
      <c r="R102" s="36">
        <f t="shared" si="75"/>
        <v>23.728546276808387</v>
      </c>
      <c r="S102" s="36">
        <f t="shared" si="75"/>
        <v>25.27454777045547</v>
      </c>
      <c r="T102" s="36">
        <f t="shared" si="75"/>
        <v>27.270280825018627</v>
      </c>
      <c r="U102" s="36">
        <f t="shared" si="75"/>
        <v>28.996063940969108</v>
      </c>
      <c r="V102" s="36">
        <f t="shared" si="75"/>
        <v>30.437528407989756</v>
      </c>
      <c r="W102" s="37">
        <f t="shared" si="75"/>
        <v>31.150969132248374</v>
      </c>
      <c r="Y102" s="18" t="s">
        <v>4</v>
      </c>
      <c r="Z102" s="4">
        <f t="shared" ref="Z102:AG102" si="76">Z42*100/Z44</f>
        <v>29.789794544989647</v>
      </c>
      <c r="AA102" s="4">
        <f t="shared" si="76"/>
        <v>30.815573229098085</v>
      </c>
      <c r="AB102" s="4">
        <f t="shared" si="76"/>
        <v>29.844393380088782</v>
      </c>
      <c r="AC102" s="4">
        <f t="shared" si="76"/>
        <v>28.960788713142971</v>
      </c>
      <c r="AD102" s="133">
        <f t="shared" si="76"/>
        <v>29.919212053695631</v>
      </c>
      <c r="AE102" s="4">
        <f t="shared" si="76"/>
        <v>28.996063940969108</v>
      </c>
      <c r="AF102" s="4">
        <f t="shared" si="76"/>
        <v>29.643979890913176</v>
      </c>
      <c r="AG102" s="127">
        <f t="shared" si="76"/>
        <v>28.663126530676859</v>
      </c>
    </row>
    <row r="103" spans="2:33" s="20" customFormat="1" ht="13.5" thickBot="1" x14ac:dyDescent="0.25">
      <c r="B103" s="105" t="s">
        <v>5</v>
      </c>
      <c r="C103" s="106">
        <f t="shared" ref="C103:W103" si="77">C44*100/C$45</f>
        <v>0.40324646220961352</v>
      </c>
      <c r="D103" s="106">
        <f t="shared" si="77"/>
        <v>0.4004673190670871</v>
      </c>
      <c r="E103" s="106">
        <f t="shared" si="77"/>
        <v>0.3820545425275797</v>
      </c>
      <c r="F103" s="106">
        <f t="shared" si="77"/>
        <v>0.50329475009873526</v>
      </c>
      <c r="G103" s="106">
        <f t="shared" si="77"/>
        <v>0.6778089144108681</v>
      </c>
      <c r="H103" s="106">
        <f t="shared" si="77"/>
        <v>0.90184759647425961</v>
      </c>
      <c r="I103" s="106">
        <f t="shared" si="77"/>
        <v>0.87929706259004337</v>
      </c>
      <c r="J103" s="106">
        <f t="shared" si="77"/>
        <v>0.92916258575215438</v>
      </c>
      <c r="K103" s="106">
        <f t="shared" si="77"/>
        <v>1.1616367411093804</v>
      </c>
      <c r="L103" s="106">
        <f t="shared" si="77"/>
        <v>1.4152086380631383</v>
      </c>
      <c r="M103" s="106">
        <f t="shared" si="77"/>
        <v>1.6957992328427849</v>
      </c>
      <c r="N103" s="106">
        <f t="shared" si="77"/>
        <v>1.7347541165325664</v>
      </c>
      <c r="O103" s="106">
        <f t="shared" si="77"/>
        <v>1.9436674413265096</v>
      </c>
      <c r="P103" s="107">
        <f t="shared" si="77"/>
        <v>2.7923420277991804</v>
      </c>
      <c r="Q103" s="108">
        <f t="shared" si="77"/>
        <v>3.3170911018123279</v>
      </c>
      <c r="R103" s="109">
        <f t="shared" si="77"/>
        <v>3.7216668383853557</v>
      </c>
      <c r="S103" s="109">
        <f t="shared" si="77"/>
        <v>3.6575604617274116</v>
      </c>
      <c r="T103" s="109">
        <f t="shared" si="77"/>
        <v>4.0163438657012094</v>
      </c>
      <c r="U103" s="109">
        <f t="shared" si="77"/>
        <v>4.2846192838103665</v>
      </c>
      <c r="V103" s="109">
        <f t="shared" si="77"/>
        <v>4.7068665958049678</v>
      </c>
      <c r="W103" s="110">
        <f t="shared" si="77"/>
        <v>5.0418631935643683</v>
      </c>
      <c r="Y103" s="88" t="s">
        <v>5</v>
      </c>
      <c r="Z103" s="4">
        <f t="shared" ref="Z103:AG103" si="78">Z43*100/Z44</f>
        <v>4.2062729844686615</v>
      </c>
      <c r="AA103" s="4">
        <f t="shared" si="78"/>
        <v>5.1517387264150063</v>
      </c>
      <c r="AB103" s="4">
        <f t="shared" si="78"/>
        <v>5.0344948738395026</v>
      </c>
      <c r="AC103" s="4">
        <f t="shared" si="78"/>
        <v>4.8840904512864034</v>
      </c>
      <c r="AD103" s="133">
        <f t="shared" si="78"/>
        <v>4.4222153478517363</v>
      </c>
      <c r="AE103" s="4">
        <f t="shared" si="78"/>
        <v>4.2846192838103665</v>
      </c>
      <c r="AF103" s="4">
        <f t="shared" si="78"/>
        <v>4.369994363667276</v>
      </c>
      <c r="AG103" s="127">
        <f t="shared" si="78"/>
        <v>4.2242919926867311</v>
      </c>
    </row>
    <row r="104" spans="2:33" s="20" customFormat="1" ht="14.25" thickBot="1" x14ac:dyDescent="0.3">
      <c r="B104" s="111" t="s">
        <v>155</v>
      </c>
      <c r="C104" s="112">
        <f>SUM(C99:C102)</f>
        <v>100</v>
      </c>
      <c r="D104" s="112">
        <f t="shared" ref="D104:W104" si="79">SUM(D99:D102)</f>
        <v>100</v>
      </c>
      <c r="E104" s="112">
        <f t="shared" si="79"/>
        <v>100</v>
      </c>
      <c r="F104" s="112">
        <f t="shared" si="79"/>
        <v>100</v>
      </c>
      <c r="G104" s="112">
        <f t="shared" si="79"/>
        <v>99.999999999999986</v>
      </c>
      <c r="H104" s="112">
        <f t="shared" si="79"/>
        <v>100</v>
      </c>
      <c r="I104" s="112">
        <f t="shared" si="79"/>
        <v>100</v>
      </c>
      <c r="J104" s="112">
        <f t="shared" si="79"/>
        <v>99.999999999999986</v>
      </c>
      <c r="K104" s="112">
        <f t="shared" si="79"/>
        <v>100</v>
      </c>
      <c r="L104" s="112">
        <f t="shared" si="79"/>
        <v>100</v>
      </c>
      <c r="M104" s="112">
        <f t="shared" si="79"/>
        <v>100</v>
      </c>
      <c r="N104" s="112">
        <f t="shared" si="79"/>
        <v>100</v>
      </c>
      <c r="O104" s="112">
        <f t="shared" si="79"/>
        <v>100</v>
      </c>
      <c r="P104" s="113">
        <f t="shared" si="79"/>
        <v>99.999999999999986</v>
      </c>
      <c r="Q104" s="114">
        <f t="shared" si="79"/>
        <v>100.00000000000001</v>
      </c>
      <c r="R104" s="115">
        <f t="shared" si="79"/>
        <v>100</v>
      </c>
      <c r="S104" s="115">
        <f t="shared" si="79"/>
        <v>100</v>
      </c>
      <c r="T104" s="115">
        <f t="shared" si="79"/>
        <v>100</v>
      </c>
      <c r="U104" s="115">
        <f t="shared" si="79"/>
        <v>100</v>
      </c>
      <c r="V104" s="115">
        <f t="shared" si="79"/>
        <v>100.00000000000001</v>
      </c>
      <c r="W104" s="116">
        <f t="shared" si="79"/>
        <v>100</v>
      </c>
      <c r="Y104" s="135" t="s">
        <v>155</v>
      </c>
      <c r="Z104" s="8">
        <f>SUM(Z99:Z102)</f>
        <v>100</v>
      </c>
      <c r="AA104" s="8">
        <f t="shared" ref="AA104:AG104" si="80">SUM(AA99:AA102)</f>
        <v>100</v>
      </c>
      <c r="AB104" s="8">
        <f t="shared" si="80"/>
        <v>100</v>
      </c>
      <c r="AC104" s="8">
        <f t="shared" si="80"/>
        <v>99.999999999999986</v>
      </c>
      <c r="AD104" s="136">
        <f t="shared" si="80"/>
        <v>99.999999999999986</v>
      </c>
      <c r="AE104" s="8">
        <f t="shared" si="80"/>
        <v>100</v>
      </c>
      <c r="AF104" s="8">
        <f t="shared" si="80"/>
        <v>100.00000000000001</v>
      </c>
      <c r="AG104" s="128">
        <f t="shared" si="80"/>
        <v>99.999999999999986</v>
      </c>
    </row>
    <row r="105" spans="2:33" s="20" customFormat="1" ht="14.25" thickBot="1" x14ac:dyDescent="0.3">
      <c r="B105" s="31" t="s">
        <v>14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3"/>
      <c r="Q105" s="31"/>
      <c r="R105" s="91"/>
      <c r="S105" s="91"/>
      <c r="T105" s="91"/>
      <c r="U105" s="91"/>
      <c r="V105" s="91"/>
      <c r="W105" s="92"/>
      <c r="Y105" s="175">
        <v>2045</v>
      </c>
      <c r="Z105" s="154" t="s">
        <v>8</v>
      </c>
      <c r="AA105" s="154" t="s">
        <v>9</v>
      </c>
      <c r="AB105" s="154" t="s">
        <v>10</v>
      </c>
      <c r="AC105" s="154" t="s">
        <v>11</v>
      </c>
      <c r="AD105" s="154" t="s">
        <v>12</v>
      </c>
      <c r="AE105" s="154" t="s">
        <v>13</v>
      </c>
      <c r="AF105" s="154" t="s">
        <v>14</v>
      </c>
      <c r="AG105" s="155" t="s">
        <v>15</v>
      </c>
    </row>
    <row r="106" spans="2:33" s="20" customFormat="1" x14ac:dyDescent="0.2">
      <c r="B106" s="21" t="s">
        <v>1</v>
      </c>
      <c r="C106" s="93">
        <f t="shared" ref="C106:W106" si="81">C47*100/C$52</f>
        <v>38.628113060985086</v>
      </c>
      <c r="D106" s="93">
        <f t="shared" si="81"/>
        <v>36.16727490281211</v>
      </c>
      <c r="E106" s="93">
        <f t="shared" si="81"/>
        <v>33.85995915731668</v>
      </c>
      <c r="F106" s="93">
        <f t="shared" si="81"/>
        <v>34.1544564966498</v>
      </c>
      <c r="G106" s="93">
        <f t="shared" si="81"/>
        <v>32.589287689669007</v>
      </c>
      <c r="H106" s="93">
        <f t="shared" si="81"/>
        <v>31.771222904452351</v>
      </c>
      <c r="I106" s="93">
        <f t="shared" si="81"/>
        <v>30.546579024598472</v>
      </c>
      <c r="J106" s="93">
        <f t="shared" si="81"/>
        <v>28.875204650865847</v>
      </c>
      <c r="K106" s="93">
        <f t="shared" si="81"/>
        <v>27.047319544561883</v>
      </c>
      <c r="L106" s="93">
        <f t="shared" si="81"/>
        <v>24.297917240296648</v>
      </c>
      <c r="M106" s="93">
        <f t="shared" si="81"/>
        <v>21.403951714364275</v>
      </c>
      <c r="N106" s="93">
        <f t="shared" si="81"/>
        <v>20.913896118765582</v>
      </c>
      <c r="O106" s="93">
        <f t="shared" si="81"/>
        <v>19.9139980982597</v>
      </c>
      <c r="P106" s="97">
        <f t="shared" si="81"/>
        <v>19.483887390866361</v>
      </c>
      <c r="Q106" s="96">
        <f t="shared" si="81"/>
        <v>18.594748141233275</v>
      </c>
      <c r="R106" s="94">
        <f t="shared" si="81"/>
        <v>17.333697799255738</v>
      </c>
      <c r="S106" s="94">
        <f t="shared" si="81"/>
        <v>15.64109844507788</v>
      </c>
      <c r="T106" s="94">
        <f t="shared" si="81"/>
        <v>15.071189092543971</v>
      </c>
      <c r="U106" s="94">
        <f t="shared" si="81"/>
        <v>16.226725045556421</v>
      </c>
      <c r="V106" s="94">
        <f t="shared" si="81"/>
        <v>17.585254460282471</v>
      </c>
      <c r="W106" s="95">
        <f t="shared" si="81"/>
        <v>18.811378981784923</v>
      </c>
      <c r="Y106" s="34" t="s">
        <v>1</v>
      </c>
      <c r="Z106" s="153">
        <f t="shared" ref="Z106:AG106" si="82">Z46*100/Z51</f>
        <v>15.019649835063918</v>
      </c>
      <c r="AA106" s="153">
        <f t="shared" si="82"/>
        <v>16.703582626425778</v>
      </c>
      <c r="AB106" s="153">
        <f t="shared" si="82"/>
        <v>17.418292385796978</v>
      </c>
      <c r="AC106" s="153">
        <f t="shared" si="82"/>
        <v>18.064858702057386</v>
      </c>
      <c r="AD106" s="159">
        <f t="shared" si="82"/>
        <v>15.844472862327153</v>
      </c>
      <c r="AE106" s="153">
        <f t="shared" si="82"/>
        <v>16.502867807767309</v>
      </c>
      <c r="AF106" s="153">
        <f t="shared" si="82"/>
        <v>17.585254460282471</v>
      </c>
      <c r="AG106" s="156">
        <f t="shared" si="82"/>
        <v>18.543812787695494</v>
      </c>
    </row>
    <row r="107" spans="2:33" s="20" customFormat="1" x14ac:dyDescent="0.2">
      <c r="B107" s="18" t="s">
        <v>2</v>
      </c>
      <c r="C107" s="38">
        <f t="shared" ref="C107:W107" si="83">C48*100/C$52</f>
        <v>37.285067434615421</v>
      </c>
      <c r="D107" s="38">
        <f t="shared" si="83"/>
        <v>37.969560700403534</v>
      </c>
      <c r="E107" s="38">
        <f t="shared" si="83"/>
        <v>38.240026432583946</v>
      </c>
      <c r="F107" s="38">
        <f t="shared" si="83"/>
        <v>36.405866133420183</v>
      </c>
      <c r="G107" s="38">
        <f t="shared" si="83"/>
        <v>35.934707694409276</v>
      </c>
      <c r="H107" s="38">
        <f t="shared" si="83"/>
        <v>33.752066930740703</v>
      </c>
      <c r="I107" s="38">
        <f t="shared" si="83"/>
        <v>33.356855040419397</v>
      </c>
      <c r="J107" s="38">
        <f t="shared" si="83"/>
        <v>33.34473014123872</v>
      </c>
      <c r="K107" s="38">
        <f t="shared" si="83"/>
        <v>34.711406860185839</v>
      </c>
      <c r="L107" s="38">
        <f t="shared" si="83"/>
        <v>36.121751640783437</v>
      </c>
      <c r="M107" s="38">
        <f t="shared" si="83"/>
        <v>37.491117686237651</v>
      </c>
      <c r="N107" s="38">
        <f t="shared" si="83"/>
        <v>37.235986943195165</v>
      </c>
      <c r="O107" s="38">
        <f t="shared" si="83"/>
        <v>35.956633558134882</v>
      </c>
      <c r="P107" s="98">
        <f t="shared" si="83"/>
        <v>32.893249946721397</v>
      </c>
      <c r="Q107" s="35">
        <f t="shared" si="83"/>
        <v>30.8294656753637</v>
      </c>
      <c r="R107" s="36">
        <f t="shared" si="83"/>
        <v>28.983606162210531</v>
      </c>
      <c r="S107" s="36">
        <f t="shared" si="83"/>
        <v>28.240652864874573</v>
      </c>
      <c r="T107" s="36">
        <f t="shared" si="83"/>
        <v>28.246828767100531</v>
      </c>
      <c r="U107" s="36">
        <f t="shared" si="83"/>
        <v>27.371682367453154</v>
      </c>
      <c r="V107" s="36">
        <f t="shared" si="83"/>
        <v>26.440697218155073</v>
      </c>
      <c r="W107" s="37">
        <f t="shared" si="83"/>
        <v>25.453956035667112</v>
      </c>
      <c r="Y107" s="18" t="s">
        <v>2</v>
      </c>
      <c r="Z107" s="4">
        <f t="shared" ref="Z107:AG107" si="84">Z47*100/Z51</f>
        <v>26.571028274958781</v>
      </c>
      <c r="AA107" s="4">
        <f t="shared" si="84"/>
        <v>24.906441653949894</v>
      </c>
      <c r="AB107" s="4">
        <f t="shared" si="84"/>
        <v>26.369903393138443</v>
      </c>
      <c r="AC107" s="4">
        <f t="shared" si="84"/>
        <v>27.095062932490816</v>
      </c>
      <c r="AD107" s="133">
        <f t="shared" si="84"/>
        <v>27.275180796489842</v>
      </c>
      <c r="AE107" s="4">
        <f t="shared" si="84"/>
        <v>28.061091631302496</v>
      </c>
      <c r="AF107" s="4">
        <f t="shared" si="84"/>
        <v>26.440697218155073</v>
      </c>
      <c r="AG107" s="127">
        <f t="shared" si="84"/>
        <v>27.105459944078525</v>
      </c>
    </row>
    <row r="108" spans="2:33" s="20" customFormat="1" x14ac:dyDescent="0.2">
      <c r="B108" s="18" t="s">
        <v>3</v>
      </c>
      <c r="C108" s="38">
        <f t="shared" ref="C108:W108" si="85">C49*100/C$52</f>
        <v>17.243054024335233</v>
      </c>
      <c r="D108" s="38">
        <f t="shared" si="85"/>
        <v>18.469608244468809</v>
      </c>
      <c r="E108" s="38">
        <f t="shared" si="85"/>
        <v>19.842550069065975</v>
      </c>
      <c r="F108" s="38">
        <f t="shared" si="85"/>
        <v>20.484739910454262</v>
      </c>
      <c r="G108" s="38">
        <f t="shared" si="85"/>
        <v>21.009069712058565</v>
      </c>
      <c r="H108" s="38">
        <f t="shared" si="85"/>
        <v>22.364287790279594</v>
      </c>
      <c r="I108" s="38">
        <f t="shared" si="85"/>
        <v>23.001988871324901</v>
      </c>
      <c r="J108" s="38">
        <f t="shared" si="85"/>
        <v>24.446273985111734</v>
      </c>
      <c r="K108" s="38">
        <f t="shared" si="85"/>
        <v>24.5826948849963</v>
      </c>
      <c r="L108" s="38">
        <f t="shared" si="85"/>
        <v>24.210454981234289</v>
      </c>
      <c r="M108" s="38">
        <f t="shared" si="85"/>
        <v>23.763016295942684</v>
      </c>
      <c r="N108" s="38">
        <f t="shared" si="85"/>
        <v>23.56719908053957</v>
      </c>
      <c r="O108" s="38">
        <f t="shared" si="85"/>
        <v>25.152471529429626</v>
      </c>
      <c r="P108" s="98">
        <f t="shared" si="85"/>
        <v>26.72519054582521</v>
      </c>
      <c r="Q108" s="35">
        <f t="shared" si="85"/>
        <v>28.336392015015072</v>
      </c>
      <c r="R108" s="36">
        <f t="shared" si="85"/>
        <v>29.678664089601224</v>
      </c>
      <c r="S108" s="36">
        <f t="shared" si="85"/>
        <v>30.320444197386152</v>
      </c>
      <c r="T108" s="36">
        <f t="shared" si="85"/>
        <v>28.754349576405037</v>
      </c>
      <c r="U108" s="36">
        <f t="shared" si="85"/>
        <v>26.757612696077263</v>
      </c>
      <c r="V108" s="36">
        <f t="shared" si="85"/>
        <v>24.793777987697446</v>
      </c>
      <c r="W108" s="37">
        <f t="shared" si="85"/>
        <v>23.727231114351792</v>
      </c>
      <c r="Y108" s="18" t="s">
        <v>3</v>
      </c>
      <c r="Z108" s="4">
        <f t="shared" ref="Z108:AG108" si="86">Z48*100/Z51</f>
        <v>26.416824652510311</v>
      </c>
      <c r="AA108" s="4">
        <f t="shared" si="86"/>
        <v>25.162287259241701</v>
      </c>
      <c r="AB108" s="4">
        <f t="shared" si="86"/>
        <v>24.459963967801666</v>
      </c>
      <c r="AC108" s="4">
        <f t="shared" si="86"/>
        <v>24.282051686757644</v>
      </c>
      <c r="AD108" s="133">
        <f t="shared" si="86"/>
        <v>25.179791520722741</v>
      </c>
      <c r="AE108" s="4">
        <f t="shared" si="86"/>
        <v>24.998512152940453</v>
      </c>
      <c r="AF108" s="4">
        <f t="shared" si="86"/>
        <v>24.793777987697446</v>
      </c>
      <c r="AG108" s="127">
        <f t="shared" si="86"/>
        <v>24.52330808201485</v>
      </c>
    </row>
    <row r="109" spans="2:33" s="20" customFormat="1" x14ac:dyDescent="0.2">
      <c r="B109" s="18" t="s">
        <v>4</v>
      </c>
      <c r="C109" s="38">
        <f t="shared" ref="C109:W109" si="87">C50*100/C$52</f>
        <v>6.8437654800642651</v>
      </c>
      <c r="D109" s="38">
        <f t="shared" si="87"/>
        <v>7.3935561523155471</v>
      </c>
      <c r="E109" s="38">
        <f t="shared" si="87"/>
        <v>8.0574643410333895</v>
      </c>
      <c r="F109" s="38">
        <f t="shared" si="87"/>
        <v>8.9549374594757634</v>
      </c>
      <c r="G109" s="38">
        <f t="shared" si="87"/>
        <v>10.466934903863139</v>
      </c>
      <c r="H109" s="38">
        <f t="shared" si="87"/>
        <v>12.11242237452735</v>
      </c>
      <c r="I109" s="38">
        <f t="shared" si="87"/>
        <v>13.094577063657223</v>
      </c>
      <c r="J109" s="38">
        <f t="shared" si="87"/>
        <v>13.333791222783692</v>
      </c>
      <c r="K109" s="38">
        <f t="shared" si="87"/>
        <v>13.658578710255973</v>
      </c>
      <c r="L109" s="38">
        <f t="shared" si="87"/>
        <v>15.369876137685623</v>
      </c>
      <c r="M109" s="38">
        <f t="shared" si="87"/>
        <v>17.341914303455379</v>
      </c>
      <c r="N109" s="38">
        <f t="shared" si="87"/>
        <v>18.282917857499676</v>
      </c>
      <c r="O109" s="38">
        <f t="shared" si="87"/>
        <v>18.976896814175802</v>
      </c>
      <c r="P109" s="98">
        <f t="shared" si="87"/>
        <v>20.897672116587021</v>
      </c>
      <c r="Q109" s="35">
        <f t="shared" si="87"/>
        <v>22.239394168387964</v>
      </c>
      <c r="R109" s="36">
        <f t="shared" si="87"/>
        <v>24.004031948932511</v>
      </c>
      <c r="S109" s="36">
        <f t="shared" si="87"/>
        <v>25.797804492661388</v>
      </c>
      <c r="T109" s="36">
        <f t="shared" si="87"/>
        <v>27.927632563950471</v>
      </c>
      <c r="U109" s="36">
        <f t="shared" si="87"/>
        <v>29.643979890913176</v>
      </c>
      <c r="V109" s="36">
        <f t="shared" si="87"/>
        <v>31.180270333865018</v>
      </c>
      <c r="W109" s="37">
        <f t="shared" si="87"/>
        <v>32.007433868196166</v>
      </c>
      <c r="Y109" s="18" t="s">
        <v>4</v>
      </c>
      <c r="Z109" s="4">
        <f t="shared" ref="Z109:AG109" si="88">Z49*100/Z51</f>
        <v>31.992497237466974</v>
      </c>
      <c r="AA109" s="4">
        <f t="shared" si="88"/>
        <v>33.227688460382616</v>
      </c>
      <c r="AB109" s="4">
        <f t="shared" si="88"/>
        <v>31.751840253262916</v>
      </c>
      <c r="AC109" s="4">
        <f t="shared" si="88"/>
        <v>30.558026678694155</v>
      </c>
      <c r="AD109" s="133">
        <f t="shared" si="88"/>
        <v>31.700554820460269</v>
      </c>
      <c r="AE109" s="4">
        <f t="shared" si="88"/>
        <v>30.437528407989756</v>
      </c>
      <c r="AF109" s="4">
        <f t="shared" si="88"/>
        <v>31.180270333865018</v>
      </c>
      <c r="AG109" s="127">
        <f t="shared" si="88"/>
        <v>29.827419186211131</v>
      </c>
    </row>
    <row r="110" spans="2:33" s="20" customFormat="1" ht="13.5" thickBot="1" x14ac:dyDescent="0.25">
      <c r="B110" s="105" t="s">
        <v>5</v>
      </c>
      <c r="C110" s="106">
        <f t="shared" ref="C110:W110" si="89">C51*100/C$52</f>
        <v>0.40324646220961352</v>
      </c>
      <c r="D110" s="106">
        <f t="shared" si="89"/>
        <v>0.4004673190670871</v>
      </c>
      <c r="E110" s="106">
        <f t="shared" si="89"/>
        <v>0.3820545425275797</v>
      </c>
      <c r="F110" s="106">
        <f t="shared" si="89"/>
        <v>0.50329475009873526</v>
      </c>
      <c r="G110" s="106">
        <f t="shared" si="89"/>
        <v>0.6778089144108681</v>
      </c>
      <c r="H110" s="106">
        <f t="shared" si="89"/>
        <v>0.90184759647425961</v>
      </c>
      <c r="I110" s="106">
        <f t="shared" si="89"/>
        <v>0.87929706259004337</v>
      </c>
      <c r="J110" s="106">
        <f t="shared" si="89"/>
        <v>0.92916258575215438</v>
      </c>
      <c r="K110" s="106">
        <f t="shared" si="89"/>
        <v>1.1616367411093804</v>
      </c>
      <c r="L110" s="106">
        <f t="shared" si="89"/>
        <v>1.4152086380631383</v>
      </c>
      <c r="M110" s="106">
        <f t="shared" si="89"/>
        <v>1.6957992328427849</v>
      </c>
      <c r="N110" s="106">
        <f t="shared" si="89"/>
        <v>1.7347541165325664</v>
      </c>
      <c r="O110" s="106">
        <f t="shared" si="89"/>
        <v>1.9436674413265096</v>
      </c>
      <c r="P110" s="107">
        <f t="shared" si="89"/>
        <v>2.7923420277991804</v>
      </c>
      <c r="Q110" s="108">
        <f t="shared" si="89"/>
        <v>3.3399662357646376</v>
      </c>
      <c r="R110" s="109">
        <f t="shared" si="89"/>
        <v>3.7665237305995691</v>
      </c>
      <c r="S110" s="109">
        <f t="shared" si="89"/>
        <v>3.7148829474721832</v>
      </c>
      <c r="T110" s="109">
        <f t="shared" si="89"/>
        <v>4.1053593371518096</v>
      </c>
      <c r="U110" s="109">
        <f t="shared" si="89"/>
        <v>4.369994363667276</v>
      </c>
      <c r="V110" s="109">
        <f t="shared" si="89"/>
        <v>4.8061136451058077</v>
      </c>
      <c r="W110" s="110">
        <f t="shared" si="89"/>
        <v>5.1677248109907623</v>
      </c>
      <c r="Y110" s="88" t="s">
        <v>5</v>
      </c>
      <c r="Z110" s="4">
        <f t="shared" ref="Z110:AG110" si="90">Z50*100/Z51</f>
        <v>4.6726235146920985</v>
      </c>
      <c r="AA110" s="4">
        <f t="shared" si="90"/>
        <v>5.9808632868108038</v>
      </c>
      <c r="AB110" s="4">
        <f t="shared" si="90"/>
        <v>5.7844182374416535</v>
      </c>
      <c r="AC110" s="4">
        <f t="shared" si="90"/>
        <v>5.5650290090691668</v>
      </c>
      <c r="AD110" s="133">
        <f t="shared" si="90"/>
        <v>4.904174090880435</v>
      </c>
      <c r="AE110" s="4">
        <f t="shared" si="90"/>
        <v>4.7068665958049678</v>
      </c>
      <c r="AF110" s="4">
        <f t="shared" si="90"/>
        <v>4.8061136451058077</v>
      </c>
      <c r="AG110" s="127">
        <f t="shared" si="90"/>
        <v>4.5957636929691912</v>
      </c>
    </row>
    <row r="111" spans="2:33" s="20" customFormat="1" ht="14.25" thickBot="1" x14ac:dyDescent="0.3">
      <c r="B111" s="111" t="s">
        <v>155</v>
      </c>
      <c r="C111" s="112">
        <f>SUM(C106:C109)</f>
        <v>100</v>
      </c>
      <c r="D111" s="112">
        <f t="shared" ref="D111:W111" si="91">SUM(D106:D109)</f>
        <v>100</v>
      </c>
      <c r="E111" s="112">
        <f t="shared" si="91"/>
        <v>100</v>
      </c>
      <c r="F111" s="112">
        <f t="shared" si="91"/>
        <v>100</v>
      </c>
      <c r="G111" s="112">
        <f t="shared" si="91"/>
        <v>99.999999999999986</v>
      </c>
      <c r="H111" s="112">
        <f t="shared" si="91"/>
        <v>100</v>
      </c>
      <c r="I111" s="112">
        <f t="shared" si="91"/>
        <v>100</v>
      </c>
      <c r="J111" s="112">
        <f t="shared" si="91"/>
        <v>99.999999999999986</v>
      </c>
      <c r="K111" s="112">
        <f t="shared" si="91"/>
        <v>100</v>
      </c>
      <c r="L111" s="112">
        <f t="shared" si="91"/>
        <v>100</v>
      </c>
      <c r="M111" s="112">
        <f t="shared" si="91"/>
        <v>100</v>
      </c>
      <c r="N111" s="112">
        <f t="shared" si="91"/>
        <v>100</v>
      </c>
      <c r="O111" s="112">
        <f t="shared" si="91"/>
        <v>100</v>
      </c>
      <c r="P111" s="113">
        <f t="shared" si="91"/>
        <v>99.999999999999986</v>
      </c>
      <c r="Q111" s="114">
        <f t="shared" si="91"/>
        <v>100.00000000000001</v>
      </c>
      <c r="R111" s="115">
        <f t="shared" si="91"/>
        <v>100</v>
      </c>
      <c r="S111" s="115">
        <f t="shared" si="91"/>
        <v>99.999999999999986</v>
      </c>
      <c r="T111" s="115">
        <f t="shared" si="91"/>
        <v>100</v>
      </c>
      <c r="U111" s="115">
        <f t="shared" si="91"/>
        <v>100.00000000000001</v>
      </c>
      <c r="V111" s="115">
        <f t="shared" si="91"/>
        <v>100</v>
      </c>
      <c r="W111" s="116">
        <f t="shared" si="91"/>
        <v>100</v>
      </c>
      <c r="Y111" s="135" t="s">
        <v>155</v>
      </c>
      <c r="Z111" s="8">
        <f>SUM(Z106:Z109)</f>
        <v>99.999999999999986</v>
      </c>
      <c r="AA111" s="8">
        <f t="shared" ref="AA111:AG111" si="92">SUM(AA106:AA109)</f>
        <v>99.999999999999972</v>
      </c>
      <c r="AB111" s="8">
        <f t="shared" si="92"/>
        <v>100</v>
      </c>
      <c r="AC111" s="8">
        <f t="shared" si="92"/>
        <v>100</v>
      </c>
      <c r="AD111" s="136">
        <f t="shared" si="92"/>
        <v>100</v>
      </c>
      <c r="AE111" s="8">
        <f t="shared" si="92"/>
        <v>100.00000000000001</v>
      </c>
      <c r="AF111" s="8">
        <f t="shared" si="92"/>
        <v>100</v>
      </c>
      <c r="AG111" s="128">
        <f t="shared" si="92"/>
        <v>100</v>
      </c>
    </row>
    <row r="112" spans="2:33" s="20" customFormat="1" ht="14.25" thickBot="1" x14ac:dyDescent="0.3">
      <c r="B112" s="31" t="s">
        <v>15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3"/>
      <c r="Q112" s="31"/>
      <c r="R112" s="91"/>
      <c r="S112" s="91"/>
      <c r="T112" s="91"/>
      <c r="U112" s="91"/>
      <c r="V112" s="91"/>
      <c r="W112" s="92"/>
      <c r="Y112" s="175">
        <v>2050</v>
      </c>
      <c r="Z112" s="154" t="s">
        <v>8</v>
      </c>
      <c r="AA112" s="154" t="s">
        <v>9</v>
      </c>
      <c r="AB112" s="154" t="s">
        <v>10</v>
      </c>
      <c r="AC112" s="154" t="s">
        <v>11</v>
      </c>
      <c r="AD112" s="154" t="s">
        <v>12</v>
      </c>
      <c r="AE112" s="154" t="s">
        <v>13</v>
      </c>
      <c r="AF112" s="154" t="s">
        <v>14</v>
      </c>
      <c r="AG112" s="155" t="s">
        <v>15</v>
      </c>
    </row>
    <row r="113" spans="2:33" s="20" customFormat="1" x14ac:dyDescent="0.2">
      <c r="B113" s="21" t="s">
        <v>1</v>
      </c>
      <c r="C113" s="93">
        <f t="shared" ref="C113:W113" si="93">C54*100/C$59</f>
        <v>38.628113060985086</v>
      </c>
      <c r="D113" s="93">
        <f t="shared" si="93"/>
        <v>36.16727490281211</v>
      </c>
      <c r="E113" s="93">
        <f t="shared" si="93"/>
        <v>33.85995915731668</v>
      </c>
      <c r="F113" s="93">
        <f t="shared" si="93"/>
        <v>34.1544564966498</v>
      </c>
      <c r="G113" s="93">
        <f t="shared" si="93"/>
        <v>32.589287689669007</v>
      </c>
      <c r="H113" s="93">
        <f t="shared" si="93"/>
        <v>31.771222904452351</v>
      </c>
      <c r="I113" s="93">
        <f t="shared" si="93"/>
        <v>30.546579024598472</v>
      </c>
      <c r="J113" s="93">
        <f t="shared" si="93"/>
        <v>28.875204650865847</v>
      </c>
      <c r="K113" s="93">
        <f t="shared" si="93"/>
        <v>27.047319544561883</v>
      </c>
      <c r="L113" s="93">
        <f t="shared" si="93"/>
        <v>24.297917240296648</v>
      </c>
      <c r="M113" s="93">
        <f t="shared" si="93"/>
        <v>21.403951714364275</v>
      </c>
      <c r="N113" s="93">
        <f t="shared" si="93"/>
        <v>20.913896118765582</v>
      </c>
      <c r="O113" s="93">
        <f t="shared" si="93"/>
        <v>19.9139980982597</v>
      </c>
      <c r="P113" s="97">
        <f t="shared" si="93"/>
        <v>19.483887390866361</v>
      </c>
      <c r="Q113" s="96">
        <f t="shared" si="93"/>
        <v>18.599856201419239</v>
      </c>
      <c r="R113" s="94">
        <f t="shared" si="93"/>
        <v>17.388242435540178</v>
      </c>
      <c r="S113" s="94">
        <f t="shared" si="93"/>
        <v>15.821643998871966</v>
      </c>
      <c r="T113" s="94">
        <f t="shared" si="93"/>
        <v>15.553950473780148</v>
      </c>
      <c r="U113" s="94">
        <f t="shared" si="93"/>
        <v>16.994716922949269</v>
      </c>
      <c r="V113" s="94">
        <f t="shared" si="93"/>
        <v>18.543812787695494</v>
      </c>
      <c r="W113" s="95">
        <f t="shared" si="93"/>
        <v>19.858943227095772</v>
      </c>
      <c r="Y113" s="34" t="s">
        <v>1</v>
      </c>
      <c r="Z113" s="153">
        <f t="shared" ref="Z113:AG113" si="94">Z53*100/Z58</f>
        <v>15.006642668474708</v>
      </c>
      <c r="AA113" s="153">
        <f t="shared" si="94"/>
        <v>16.930000939305177</v>
      </c>
      <c r="AB113" s="153">
        <f t="shared" si="94"/>
        <v>17.755128735005606</v>
      </c>
      <c r="AC113" s="153">
        <f t="shared" si="94"/>
        <v>18.379901165061611</v>
      </c>
      <c r="AD113" s="159">
        <f>AD53*100/AD58</f>
        <v>16.262453442966006</v>
      </c>
      <c r="AE113" s="153">
        <f t="shared" si="94"/>
        <v>16.919942756140514</v>
      </c>
      <c r="AF113" s="153">
        <f t="shared" si="94"/>
        <v>18.811378981784923</v>
      </c>
      <c r="AG113" s="156">
        <f t="shared" si="94"/>
        <v>19.858943227095772</v>
      </c>
    </row>
    <row r="114" spans="2:33" s="20" customFormat="1" x14ac:dyDescent="0.2">
      <c r="B114" s="18" t="s">
        <v>2</v>
      </c>
      <c r="C114" s="38">
        <f t="shared" ref="C114:W114" si="95">C55*100/C$59</f>
        <v>37.285067434615421</v>
      </c>
      <c r="D114" s="38">
        <f t="shared" si="95"/>
        <v>37.969560700403534</v>
      </c>
      <c r="E114" s="38">
        <f t="shared" si="95"/>
        <v>38.240026432583946</v>
      </c>
      <c r="F114" s="38">
        <f t="shared" si="95"/>
        <v>36.405866133420183</v>
      </c>
      <c r="G114" s="38">
        <f t="shared" si="95"/>
        <v>35.934707694409276</v>
      </c>
      <c r="H114" s="38">
        <f t="shared" si="95"/>
        <v>33.752066930740703</v>
      </c>
      <c r="I114" s="38">
        <f t="shared" si="95"/>
        <v>33.356855040419397</v>
      </c>
      <c r="J114" s="38">
        <f t="shared" si="95"/>
        <v>33.34473014123872</v>
      </c>
      <c r="K114" s="38">
        <f t="shared" si="95"/>
        <v>34.711406860185839</v>
      </c>
      <c r="L114" s="38">
        <f t="shared" si="95"/>
        <v>36.121751640783437</v>
      </c>
      <c r="M114" s="38">
        <f t="shared" si="95"/>
        <v>37.491117686237651</v>
      </c>
      <c r="N114" s="38">
        <f t="shared" si="95"/>
        <v>37.235986943195165</v>
      </c>
      <c r="O114" s="38">
        <f t="shared" si="95"/>
        <v>35.956633558134882</v>
      </c>
      <c r="P114" s="98">
        <f t="shared" si="95"/>
        <v>32.893249946721397</v>
      </c>
      <c r="Q114" s="35">
        <f t="shared" si="95"/>
        <v>30.994033104890569</v>
      </c>
      <c r="R114" s="36">
        <f t="shared" si="95"/>
        <v>29.387291946015559</v>
      </c>
      <c r="S114" s="36">
        <f t="shared" si="95"/>
        <v>28.850463027382517</v>
      </c>
      <c r="T114" s="36">
        <f t="shared" si="95"/>
        <v>28.904603688779581</v>
      </c>
      <c r="U114" s="36">
        <f t="shared" si="95"/>
        <v>28.027365237343655</v>
      </c>
      <c r="V114" s="36">
        <f t="shared" si="95"/>
        <v>27.105459944078525</v>
      </c>
      <c r="W114" s="37">
        <f t="shared" si="95"/>
        <v>26.204236802676686</v>
      </c>
      <c r="Y114" s="18" t="s">
        <v>2</v>
      </c>
      <c r="Z114" s="4">
        <f t="shared" ref="Z114:AG114" si="96">Z54*100/Z58</f>
        <v>25.98101274455906</v>
      </c>
      <c r="AA114" s="4">
        <f t="shared" si="96"/>
        <v>24.19803752197161</v>
      </c>
      <c r="AB114" s="4">
        <f t="shared" si="96"/>
        <v>25.789888425780656</v>
      </c>
      <c r="AC114" s="4">
        <f t="shared" si="96"/>
        <v>26.642295035452698</v>
      </c>
      <c r="AD114" s="133">
        <f t="shared" si="96"/>
        <v>26.804788980148921</v>
      </c>
      <c r="AE114" s="4">
        <f t="shared" si="96"/>
        <v>27.711184113045668</v>
      </c>
      <c r="AF114" s="4">
        <f t="shared" si="96"/>
        <v>25.453956035667112</v>
      </c>
      <c r="AG114" s="127">
        <f t="shared" si="96"/>
        <v>26.204236802676686</v>
      </c>
    </row>
    <row r="115" spans="2:33" s="20" customFormat="1" x14ac:dyDescent="0.2">
      <c r="B115" s="18" t="s">
        <v>3</v>
      </c>
      <c r="C115" s="38">
        <f t="shared" ref="C115:W115" si="97">C56*100/C$59</f>
        <v>17.243054024335233</v>
      </c>
      <c r="D115" s="38">
        <f t="shared" si="97"/>
        <v>18.469608244468809</v>
      </c>
      <c r="E115" s="38">
        <f t="shared" si="97"/>
        <v>19.842550069065975</v>
      </c>
      <c r="F115" s="38">
        <f t="shared" si="97"/>
        <v>20.484739910454262</v>
      </c>
      <c r="G115" s="38">
        <f t="shared" si="97"/>
        <v>21.009069712058565</v>
      </c>
      <c r="H115" s="38">
        <f t="shared" si="97"/>
        <v>22.364287790279594</v>
      </c>
      <c r="I115" s="38">
        <f t="shared" si="97"/>
        <v>23.001988871324901</v>
      </c>
      <c r="J115" s="38">
        <f t="shared" si="97"/>
        <v>24.446273985111734</v>
      </c>
      <c r="K115" s="38">
        <f t="shared" si="97"/>
        <v>24.5826948849963</v>
      </c>
      <c r="L115" s="38">
        <f t="shared" si="97"/>
        <v>24.210454981234289</v>
      </c>
      <c r="M115" s="38">
        <f t="shared" si="97"/>
        <v>23.763016295942684</v>
      </c>
      <c r="N115" s="38">
        <f t="shared" si="97"/>
        <v>23.56719908053957</v>
      </c>
      <c r="O115" s="38">
        <f t="shared" si="97"/>
        <v>25.152471529429626</v>
      </c>
      <c r="P115" s="98">
        <f t="shared" si="97"/>
        <v>26.72519054582521</v>
      </c>
      <c r="Q115" s="35">
        <f t="shared" si="97"/>
        <v>28.241115540030702</v>
      </c>
      <c r="R115" s="36">
        <f t="shared" si="97"/>
        <v>29.418996458912236</v>
      </c>
      <c r="S115" s="36">
        <f t="shared" si="97"/>
        <v>29.904822359000683</v>
      </c>
      <c r="T115" s="36">
        <f t="shared" si="97"/>
        <v>28.264241749898936</v>
      </c>
      <c r="U115" s="36">
        <f t="shared" si="97"/>
        <v>26.314791309030195</v>
      </c>
      <c r="V115" s="36">
        <f t="shared" si="97"/>
        <v>24.52330808201485</v>
      </c>
      <c r="W115" s="37">
        <f t="shared" si="97"/>
        <v>23.620658185458506</v>
      </c>
      <c r="Y115" s="18" t="s">
        <v>3</v>
      </c>
      <c r="Z115" s="4">
        <f t="shared" ref="Z115:AG115" si="98">Z55*100/Z58</f>
        <v>25.406977659862811</v>
      </c>
      <c r="AA115" s="4">
        <f t="shared" si="98"/>
        <v>23.793206726095182</v>
      </c>
      <c r="AB115" s="4">
        <f t="shared" si="98"/>
        <v>23.391426050376982</v>
      </c>
      <c r="AC115" s="4">
        <f t="shared" si="98"/>
        <v>23.392498447722613</v>
      </c>
      <c r="AD115" s="133">
        <f t="shared" si="98"/>
        <v>24.205491078144775</v>
      </c>
      <c r="AE115" s="4">
        <f t="shared" si="98"/>
        <v>24.217903998565447</v>
      </c>
      <c r="AF115" s="4">
        <f t="shared" si="98"/>
        <v>23.727231114351792</v>
      </c>
      <c r="AG115" s="127">
        <f t="shared" si="98"/>
        <v>23.620658185458506</v>
      </c>
    </row>
    <row r="116" spans="2:33" s="20" customFormat="1" x14ac:dyDescent="0.2">
      <c r="B116" s="18" t="s">
        <v>4</v>
      </c>
      <c r="C116" s="38">
        <f t="shared" ref="C116:W116" si="99">C57*100/C$59</f>
        <v>6.8437654800642651</v>
      </c>
      <c r="D116" s="38">
        <f t="shared" si="99"/>
        <v>7.3935561523155471</v>
      </c>
      <c r="E116" s="38">
        <f t="shared" si="99"/>
        <v>8.0574643410333895</v>
      </c>
      <c r="F116" s="38">
        <f t="shared" si="99"/>
        <v>8.9549374594757634</v>
      </c>
      <c r="G116" s="38">
        <f t="shared" si="99"/>
        <v>10.466934903863139</v>
      </c>
      <c r="H116" s="38">
        <f t="shared" si="99"/>
        <v>12.11242237452735</v>
      </c>
      <c r="I116" s="38">
        <f t="shared" si="99"/>
        <v>13.094577063657223</v>
      </c>
      <c r="J116" s="38">
        <f t="shared" si="99"/>
        <v>13.333791222783692</v>
      </c>
      <c r="K116" s="38">
        <f t="shared" si="99"/>
        <v>13.658578710255973</v>
      </c>
      <c r="L116" s="38">
        <f t="shared" si="99"/>
        <v>15.369876137685623</v>
      </c>
      <c r="M116" s="38">
        <f t="shared" si="99"/>
        <v>17.341914303455379</v>
      </c>
      <c r="N116" s="38">
        <f t="shared" si="99"/>
        <v>18.282917857499676</v>
      </c>
      <c r="O116" s="38">
        <f t="shared" si="99"/>
        <v>18.976896814175802</v>
      </c>
      <c r="P116" s="98">
        <f t="shared" si="99"/>
        <v>20.897672116587021</v>
      </c>
      <c r="Q116" s="35">
        <f t="shared" si="99"/>
        <v>22.1649951536595</v>
      </c>
      <c r="R116" s="36">
        <f t="shared" si="99"/>
        <v>23.805469159532031</v>
      </c>
      <c r="S116" s="36">
        <f t="shared" si="99"/>
        <v>25.423070614744823</v>
      </c>
      <c r="T116" s="36">
        <f t="shared" si="99"/>
        <v>27.277204087541332</v>
      </c>
      <c r="U116" s="36">
        <f t="shared" si="99"/>
        <v>28.663126530676859</v>
      </c>
      <c r="V116" s="36">
        <f t="shared" si="99"/>
        <v>29.827419186211131</v>
      </c>
      <c r="W116" s="37">
        <f t="shared" si="99"/>
        <v>30.316161784769029</v>
      </c>
      <c r="Y116" s="18" t="s">
        <v>4</v>
      </c>
      <c r="Z116" s="4">
        <f t="shared" ref="Z116:AG116" si="100">Z56*100/Z58</f>
        <v>33.605366927103418</v>
      </c>
      <c r="AA116" s="4">
        <f t="shared" si="100"/>
        <v>35.078754812628034</v>
      </c>
      <c r="AB116" s="4">
        <f t="shared" si="100"/>
        <v>33.063556788836742</v>
      </c>
      <c r="AC116" s="4">
        <f t="shared" si="100"/>
        <v>31.585305351763086</v>
      </c>
      <c r="AD116" s="133">
        <f t="shared" si="100"/>
        <v>32.727266498740306</v>
      </c>
      <c r="AE116" s="4">
        <f t="shared" si="100"/>
        <v>31.150969132248374</v>
      </c>
      <c r="AF116" s="4">
        <f t="shared" si="100"/>
        <v>32.007433868196166</v>
      </c>
      <c r="AG116" s="127">
        <f t="shared" si="100"/>
        <v>30.316161784769029</v>
      </c>
    </row>
    <row r="117" spans="2:33" s="20" customFormat="1" ht="13.5" thickBot="1" x14ac:dyDescent="0.25">
      <c r="B117" s="105" t="s">
        <v>5</v>
      </c>
      <c r="C117" s="106">
        <f t="shared" ref="C117:W117" si="101">C58*100/C$59</f>
        <v>0.40324646220961352</v>
      </c>
      <c r="D117" s="106">
        <f t="shared" si="101"/>
        <v>0.4004673190670871</v>
      </c>
      <c r="E117" s="106">
        <f t="shared" si="101"/>
        <v>0.3820545425275797</v>
      </c>
      <c r="F117" s="106">
        <f t="shared" si="101"/>
        <v>0.50329475009873526</v>
      </c>
      <c r="G117" s="106">
        <f t="shared" si="101"/>
        <v>0.6778089144108681</v>
      </c>
      <c r="H117" s="106">
        <f t="shared" si="101"/>
        <v>0.90184759647425961</v>
      </c>
      <c r="I117" s="106">
        <f t="shared" si="101"/>
        <v>0.87929706259004337</v>
      </c>
      <c r="J117" s="106">
        <f t="shared" si="101"/>
        <v>0.92916258575215438</v>
      </c>
      <c r="K117" s="106">
        <f t="shared" si="101"/>
        <v>1.1616367411093804</v>
      </c>
      <c r="L117" s="106">
        <f t="shared" si="101"/>
        <v>1.4152086380631383</v>
      </c>
      <c r="M117" s="106">
        <f t="shared" si="101"/>
        <v>1.6957992328427849</v>
      </c>
      <c r="N117" s="106">
        <f t="shared" si="101"/>
        <v>1.7347541165325664</v>
      </c>
      <c r="O117" s="106">
        <f t="shared" si="101"/>
        <v>1.9436674413265096</v>
      </c>
      <c r="P117" s="107">
        <f t="shared" si="101"/>
        <v>2.7923420277991804</v>
      </c>
      <c r="Q117" s="108">
        <f t="shared" si="101"/>
        <v>3.3211747249546959</v>
      </c>
      <c r="R117" s="109">
        <f t="shared" si="101"/>
        <v>3.7258879582476814</v>
      </c>
      <c r="S117" s="109">
        <f t="shared" si="101"/>
        <v>3.6548464837834653</v>
      </c>
      <c r="T117" s="109">
        <f t="shared" si="101"/>
        <v>4.0061696357064767</v>
      </c>
      <c r="U117" s="109">
        <f t="shared" si="101"/>
        <v>4.2242919926867311</v>
      </c>
      <c r="V117" s="109">
        <f t="shared" si="101"/>
        <v>4.5957636929691912</v>
      </c>
      <c r="W117" s="110">
        <f t="shared" si="101"/>
        <v>4.8839091260329255</v>
      </c>
      <c r="Y117" s="88" t="s">
        <v>5</v>
      </c>
      <c r="Z117" s="4">
        <f t="shared" ref="Z117:AG117" si="102">Z57*100/Z58</f>
        <v>5.1187580770992804</v>
      </c>
      <c r="AA117" s="4">
        <f t="shared" si="102"/>
        <v>6.8270425861566704</v>
      </c>
      <c r="AB117" s="4">
        <f t="shared" si="102"/>
        <v>6.5055893523873003</v>
      </c>
      <c r="AC117" s="4">
        <f t="shared" si="102"/>
        <v>6.2028016369086476</v>
      </c>
      <c r="AD117" s="133">
        <f t="shared" si="102"/>
        <v>5.3086864406344709</v>
      </c>
      <c r="AE117" s="4">
        <f t="shared" si="102"/>
        <v>5.0418631935643683</v>
      </c>
      <c r="AF117" s="4">
        <f t="shared" si="102"/>
        <v>5.1677248109907623</v>
      </c>
      <c r="AG117" s="127">
        <f t="shared" si="102"/>
        <v>4.8839091260329255</v>
      </c>
    </row>
    <row r="118" spans="2:33" s="20" customFormat="1" ht="14.25" thickBot="1" x14ac:dyDescent="0.3">
      <c r="B118" s="111" t="s">
        <v>155</v>
      </c>
      <c r="C118" s="112">
        <f>SUM(C113:C116)</f>
        <v>100</v>
      </c>
      <c r="D118" s="112">
        <f t="shared" ref="D118:W118" si="103">SUM(D113:D116)</f>
        <v>100</v>
      </c>
      <c r="E118" s="112">
        <f t="shared" si="103"/>
        <v>100</v>
      </c>
      <c r="F118" s="112">
        <f t="shared" si="103"/>
        <v>100</v>
      </c>
      <c r="G118" s="112">
        <f t="shared" si="103"/>
        <v>99.999999999999986</v>
      </c>
      <c r="H118" s="112">
        <f t="shared" si="103"/>
        <v>100</v>
      </c>
      <c r="I118" s="112">
        <f t="shared" si="103"/>
        <v>100</v>
      </c>
      <c r="J118" s="112">
        <f t="shared" si="103"/>
        <v>99.999999999999986</v>
      </c>
      <c r="K118" s="112">
        <f t="shared" si="103"/>
        <v>100</v>
      </c>
      <c r="L118" s="112">
        <f t="shared" si="103"/>
        <v>100</v>
      </c>
      <c r="M118" s="112">
        <f t="shared" si="103"/>
        <v>100</v>
      </c>
      <c r="N118" s="112">
        <f t="shared" si="103"/>
        <v>100</v>
      </c>
      <c r="O118" s="112">
        <f t="shared" si="103"/>
        <v>100</v>
      </c>
      <c r="P118" s="113">
        <f t="shared" si="103"/>
        <v>99.999999999999986</v>
      </c>
      <c r="Q118" s="114">
        <f t="shared" si="103"/>
        <v>100.00000000000001</v>
      </c>
      <c r="R118" s="115">
        <f t="shared" si="103"/>
        <v>100</v>
      </c>
      <c r="S118" s="115">
        <f t="shared" si="103"/>
        <v>100</v>
      </c>
      <c r="T118" s="115">
        <f t="shared" si="103"/>
        <v>100</v>
      </c>
      <c r="U118" s="115">
        <f t="shared" si="103"/>
        <v>99.999999999999986</v>
      </c>
      <c r="V118" s="115">
        <f t="shared" si="103"/>
        <v>100</v>
      </c>
      <c r="W118" s="116">
        <f t="shared" si="103"/>
        <v>100</v>
      </c>
      <c r="Y118" s="135" t="s">
        <v>155</v>
      </c>
      <c r="Z118" s="8">
        <f>SUM(Z113:Z116)</f>
        <v>99.999999999999986</v>
      </c>
      <c r="AA118" s="8">
        <f t="shared" ref="AA118:AG118" si="104">SUM(AA113:AA116)</f>
        <v>100</v>
      </c>
      <c r="AB118" s="8">
        <f t="shared" si="104"/>
        <v>99.999999999999972</v>
      </c>
      <c r="AC118" s="8">
        <f t="shared" si="104"/>
        <v>100</v>
      </c>
      <c r="AD118" s="136">
        <f t="shared" si="104"/>
        <v>100</v>
      </c>
      <c r="AE118" s="8">
        <f t="shared" si="104"/>
        <v>100</v>
      </c>
      <c r="AF118" s="8">
        <f t="shared" si="104"/>
        <v>100</v>
      </c>
      <c r="AG118" s="128">
        <f t="shared" si="104"/>
        <v>100</v>
      </c>
    </row>
    <row r="119" spans="2:33" s="20" customFormat="1" x14ac:dyDescent="0.2">
      <c r="B119" s="89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67"/>
      <c r="R119" s="67"/>
      <c r="S119" s="67"/>
      <c r="T119" s="67"/>
      <c r="U119" s="67"/>
      <c r="V119" s="67"/>
      <c r="W119" s="67"/>
    </row>
    <row r="120" spans="2:33" s="20" customFormat="1" x14ac:dyDescent="0.2">
      <c r="B120" s="89"/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67"/>
      <c r="R120" s="67"/>
      <c r="S120" s="67"/>
      <c r="T120" s="67"/>
      <c r="U120" s="67"/>
      <c r="V120" s="67"/>
      <c r="W120" s="67"/>
    </row>
    <row r="121" spans="2:33" s="20" customFormat="1" ht="13.5" thickBot="1" x14ac:dyDescent="0.25">
      <c r="B121" s="65" t="s">
        <v>229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7"/>
      <c r="R121" s="67"/>
      <c r="S121" s="67"/>
      <c r="T121" s="67"/>
      <c r="U121" s="67"/>
      <c r="V121" s="67"/>
      <c r="W121" s="67"/>
    </row>
    <row r="122" spans="2:33" s="20" customFormat="1" ht="14.25" thickBot="1" x14ac:dyDescent="0.3">
      <c r="B122" s="86"/>
      <c r="C122" s="100">
        <v>1951</v>
      </c>
      <c r="D122" s="100">
        <v>1955</v>
      </c>
      <c r="E122" s="100">
        <v>1960</v>
      </c>
      <c r="F122" s="100">
        <v>1965</v>
      </c>
      <c r="G122" s="100">
        <v>1970</v>
      </c>
      <c r="H122" s="100">
        <v>1975</v>
      </c>
      <c r="I122" s="100">
        <v>1980</v>
      </c>
      <c r="J122" s="100">
        <v>1985</v>
      </c>
      <c r="K122" s="100">
        <v>1990</v>
      </c>
      <c r="L122" s="100">
        <v>1995</v>
      </c>
      <c r="M122" s="100">
        <v>2000</v>
      </c>
      <c r="N122" s="100">
        <v>2005</v>
      </c>
      <c r="O122" s="100">
        <v>2010</v>
      </c>
      <c r="P122" s="101">
        <v>2015</v>
      </c>
      <c r="Q122" s="102">
        <v>2020</v>
      </c>
      <c r="R122" s="103">
        <v>2025</v>
      </c>
      <c r="S122" s="103">
        <v>2030</v>
      </c>
      <c r="T122" s="103">
        <v>2035</v>
      </c>
      <c r="U122" s="103">
        <v>2040</v>
      </c>
      <c r="V122" s="103">
        <v>2045</v>
      </c>
      <c r="W122" s="104">
        <v>2050</v>
      </c>
      <c r="Y122" s="67" t="s">
        <v>230</v>
      </c>
      <c r="Z122" s="67"/>
      <c r="AA122" s="67"/>
      <c r="AB122" s="67"/>
      <c r="AC122" s="67"/>
      <c r="AD122" s="67"/>
      <c r="AE122" s="67"/>
      <c r="AF122" s="67"/>
      <c r="AG122" s="66"/>
    </row>
    <row r="123" spans="2:33" s="20" customFormat="1" ht="14.25" thickBot="1" x14ac:dyDescent="0.3">
      <c r="B123" s="31" t="s">
        <v>8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3"/>
      <c r="Q123" s="31"/>
      <c r="R123" s="91"/>
      <c r="S123" s="91"/>
      <c r="T123" s="91"/>
      <c r="U123" s="91"/>
      <c r="V123" s="91"/>
      <c r="W123" s="92"/>
      <c r="Y123" s="158">
        <v>2015</v>
      </c>
      <c r="Z123" s="221"/>
      <c r="AA123" s="222"/>
      <c r="AB123" s="222"/>
      <c r="AC123" s="222"/>
      <c r="AD123" s="222"/>
      <c r="AE123" s="222"/>
      <c r="AF123" s="222"/>
      <c r="AG123" s="223"/>
    </row>
    <row r="124" spans="2:33" s="20" customFormat="1" x14ac:dyDescent="0.2">
      <c r="B124" s="21" t="s">
        <v>1</v>
      </c>
      <c r="C124" s="93">
        <f t="shared" ref="C124:W124" si="105">C5*100/$P5</f>
        <v>139.36742164264473</v>
      </c>
      <c r="D124" s="93">
        <f t="shared" si="105"/>
        <v>135.56096624824397</v>
      </c>
      <c r="E124" s="93">
        <f t="shared" si="105"/>
        <v>132.72758470081737</v>
      </c>
      <c r="F124" s="93">
        <f t="shared" si="105"/>
        <v>137.71779062226432</v>
      </c>
      <c r="G124" s="93">
        <f t="shared" si="105"/>
        <v>135.77315552732037</v>
      </c>
      <c r="H124" s="93">
        <f t="shared" si="105"/>
        <v>135.22512200056343</v>
      </c>
      <c r="I124" s="93">
        <f t="shared" si="105"/>
        <v>138.54764025101579</v>
      </c>
      <c r="J124" s="93">
        <f t="shared" si="105"/>
        <v>135.33001128777008</v>
      </c>
      <c r="K124" s="93">
        <f t="shared" si="105"/>
        <v>129.3948091383669</v>
      </c>
      <c r="L124" s="93">
        <f t="shared" si="105"/>
        <v>121.00896025835191</v>
      </c>
      <c r="M124" s="93">
        <f t="shared" si="105"/>
        <v>109.02104592439653</v>
      </c>
      <c r="N124" s="93">
        <f t="shared" si="105"/>
        <v>108.44559654068607</v>
      </c>
      <c r="O124" s="93">
        <f t="shared" si="105"/>
        <v>104.66688788427106</v>
      </c>
      <c r="P124" s="97">
        <f t="shared" si="105"/>
        <v>100</v>
      </c>
      <c r="Q124" s="96">
        <f t="shared" si="105"/>
        <v>94.652348759725029</v>
      </c>
      <c r="R124" s="94">
        <f t="shared" si="105"/>
        <v>87.569440552250398</v>
      </c>
      <c r="S124" s="94">
        <f t="shared" si="105"/>
        <v>78.351435668306976</v>
      </c>
      <c r="T124" s="94">
        <f t="shared" si="105"/>
        <v>70.806892797221693</v>
      </c>
      <c r="U124" s="94">
        <f t="shared" si="105"/>
        <v>66.324934273713225</v>
      </c>
      <c r="V124" s="94">
        <f t="shared" si="105"/>
        <v>63.101836107986315</v>
      </c>
      <c r="W124" s="95">
        <f t="shared" si="105"/>
        <v>59.683836076019062</v>
      </c>
      <c r="Y124" s="34" t="s">
        <v>1</v>
      </c>
      <c r="Z124" s="243">
        <v>100</v>
      </c>
      <c r="AA124" s="244"/>
      <c r="AB124" s="244"/>
      <c r="AC124" s="244"/>
      <c r="AD124" s="244"/>
      <c r="AE124" s="244"/>
      <c r="AF124" s="244"/>
      <c r="AG124" s="245"/>
    </row>
    <row r="125" spans="2:33" s="20" customFormat="1" x14ac:dyDescent="0.2">
      <c r="B125" s="18" t="s">
        <v>2</v>
      </c>
      <c r="C125" s="38">
        <f t="shared" ref="C125:W125" si="106">C6*100/$P6</f>
        <v>79.682239248730596</v>
      </c>
      <c r="D125" s="38">
        <f t="shared" si="106"/>
        <v>84.299163809601154</v>
      </c>
      <c r="E125" s="38">
        <f t="shared" si="106"/>
        <v>88.7895328505371</v>
      </c>
      <c r="F125" s="38">
        <f t="shared" si="106"/>
        <v>86.9526578759112</v>
      </c>
      <c r="G125" s="38">
        <f t="shared" si="106"/>
        <v>88.679244754735677</v>
      </c>
      <c r="H125" s="38">
        <f t="shared" si="106"/>
        <v>85.092767716022863</v>
      </c>
      <c r="I125" s="38">
        <f t="shared" si="106"/>
        <v>89.617015557649253</v>
      </c>
      <c r="J125" s="38">
        <f t="shared" si="106"/>
        <v>92.56889506111483</v>
      </c>
      <c r="K125" s="38">
        <f t="shared" si="106"/>
        <v>98.36342993458031</v>
      </c>
      <c r="L125" s="38">
        <f t="shared" si="106"/>
        <v>106.55801184638064</v>
      </c>
      <c r="M125" s="38">
        <f t="shared" si="106"/>
        <v>113.11327978989544</v>
      </c>
      <c r="N125" s="38">
        <f t="shared" si="106"/>
        <v>114.36909133416678</v>
      </c>
      <c r="O125" s="38">
        <f t="shared" si="106"/>
        <v>111.94345320175667</v>
      </c>
      <c r="P125" s="98">
        <f t="shared" si="106"/>
        <v>100</v>
      </c>
      <c r="Q125" s="35">
        <f t="shared" si="106"/>
        <v>91.818631142525888</v>
      </c>
      <c r="R125" s="36">
        <f t="shared" si="106"/>
        <v>83.701611109141226</v>
      </c>
      <c r="S125" s="36">
        <f t="shared" si="106"/>
        <v>77.936746216920724</v>
      </c>
      <c r="T125" s="36">
        <f t="shared" si="106"/>
        <v>74.740220264118705</v>
      </c>
      <c r="U125" s="36">
        <f t="shared" si="106"/>
        <v>70.523329796657734</v>
      </c>
      <c r="V125" s="36">
        <f t="shared" si="106"/>
        <v>66.12403938014161</v>
      </c>
      <c r="W125" s="37">
        <f t="shared" si="106"/>
        <v>61.206576580731273</v>
      </c>
      <c r="Y125" s="18" t="s">
        <v>2</v>
      </c>
      <c r="Z125" s="237">
        <v>100</v>
      </c>
      <c r="AA125" s="238"/>
      <c r="AB125" s="238"/>
      <c r="AC125" s="238"/>
      <c r="AD125" s="238"/>
      <c r="AE125" s="238"/>
      <c r="AF125" s="238"/>
      <c r="AG125" s="239"/>
    </row>
    <row r="126" spans="2:33" s="20" customFormat="1" x14ac:dyDescent="0.2">
      <c r="B126" s="18" t="s">
        <v>3</v>
      </c>
      <c r="C126" s="38">
        <f t="shared" ref="C126:W126" si="107">C7*100/$P7</f>
        <v>45.35516602304893</v>
      </c>
      <c r="D126" s="38">
        <f t="shared" si="107"/>
        <v>50.469773170410633</v>
      </c>
      <c r="E126" s="38">
        <f t="shared" si="107"/>
        <v>56.705743211343474</v>
      </c>
      <c r="F126" s="38">
        <f t="shared" si="107"/>
        <v>60.218221216571919</v>
      </c>
      <c r="G126" s="38">
        <f t="shared" si="107"/>
        <v>63.811751635004988</v>
      </c>
      <c r="H126" s="38">
        <f t="shared" si="107"/>
        <v>69.395821803236998</v>
      </c>
      <c r="I126" s="38">
        <f t="shared" si="107"/>
        <v>76.060073898297134</v>
      </c>
      <c r="J126" s="38">
        <f t="shared" si="107"/>
        <v>83.528853900957543</v>
      </c>
      <c r="K126" s="38">
        <f t="shared" si="107"/>
        <v>85.738703836825493</v>
      </c>
      <c r="L126" s="38">
        <f t="shared" si="107"/>
        <v>87.903513167226421</v>
      </c>
      <c r="M126" s="38">
        <f t="shared" si="107"/>
        <v>88.241472782999395</v>
      </c>
      <c r="N126" s="38">
        <f t="shared" si="107"/>
        <v>89.092212972107902</v>
      </c>
      <c r="O126" s="38">
        <f t="shared" si="107"/>
        <v>96.379865643219119</v>
      </c>
      <c r="P126" s="98">
        <f t="shared" si="107"/>
        <v>99.999999999999986</v>
      </c>
      <c r="Q126" s="35">
        <f t="shared" si="107"/>
        <v>104.34013220183633</v>
      </c>
      <c r="R126" s="36">
        <f t="shared" si="107"/>
        <v>106.64157689444059</v>
      </c>
      <c r="S126" s="36">
        <f t="shared" si="107"/>
        <v>106.10534761824429</v>
      </c>
      <c r="T126" s="36">
        <f t="shared" si="107"/>
        <v>98.628707368321216</v>
      </c>
      <c r="U126" s="36">
        <f t="shared" si="107"/>
        <v>90.171558081792838</v>
      </c>
      <c r="V126" s="36">
        <f t="shared" si="107"/>
        <v>80.912869368391625</v>
      </c>
      <c r="W126" s="37">
        <f t="shared" si="107"/>
        <v>73.668358637779136</v>
      </c>
      <c r="Y126" s="18" t="s">
        <v>3</v>
      </c>
      <c r="Z126" s="237">
        <v>100</v>
      </c>
      <c r="AA126" s="238"/>
      <c r="AB126" s="238"/>
      <c r="AC126" s="238"/>
      <c r="AD126" s="238"/>
      <c r="AE126" s="238"/>
      <c r="AF126" s="238"/>
      <c r="AG126" s="239"/>
    </row>
    <row r="127" spans="2:33" s="20" customFormat="1" x14ac:dyDescent="0.2">
      <c r="B127" s="18" t="s">
        <v>4</v>
      </c>
      <c r="C127" s="38">
        <f t="shared" ref="C127:W127" si="108">C8*100/$P8</f>
        <v>23.021339551437968</v>
      </c>
      <c r="D127" s="38">
        <f t="shared" si="108"/>
        <v>25.837467547319985</v>
      </c>
      <c r="E127" s="38">
        <f t="shared" si="108"/>
        <v>29.447664310491554</v>
      </c>
      <c r="F127" s="38">
        <f t="shared" si="108"/>
        <v>33.665333816937576</v>
      </c>
      <c r="G127" s="38">
        <f t="shared" si="108"/>
        <v>40.657087718200337</v>
      </c>
      <c r="H127" s="38">
        <f t="shared" si="108"/>
        <v>48.065355323517572</v>
      </c>
      <c r="I127" s="38">
        <f t="shared" si="108"/>
        <v>55.373978712892892</v>
      </c>
      <c r="J127" s="38">
        <f t="shared" si="108"/>
        <v>58.264013542094077</v>
      </c>
      <c r="K127" s="38">
        <f t="shared" si="108"/>
        <v>60.922235644247678</v>
      </c>
      <c r="L127" s="38">
        <f t="shared" si="108"/>
        <v>71.366853336142128</v>
      </c>
      <c r="M127" s="38">
        <f t="shared" si="108"/>
        <v>82.355217306803269</v>
      </c>
      <c r="N127" s="38">
        <f t="shared" si="108"/>
        <v>88.38939954774483</v>
      </c>
      <c r="O127" s="38">
        <f t="shared" si="108"/>
        <v>92.993746785581607</v>
      </c>
      <c r="P127" s="98">
        <f t="shared" si="108"/>
        <v>100</v>
      </c>
      <c r="Q127" s="35">
        <f t="shared" si="108"/>
        <v>103.56010852095751</v>
      </c>
      <c r="R127" s="36">
        <f t="shared" si="108"/>
        <v>107.69326845757142</v>
      </c>
      <c r="S127" s="36">
        <f t="shared" si="108"/>
        <v>111.60103141677293</v>
      </c>
      <c r="T127" s="36">
        <f t="shared" si="108"/>
        <v>117.55864450383208</v>
      </c>
      <c r="U127" s="36">
        <f t="shared" si="108"/>
        <v>122.26441936118326</v>
      </c>
      <c r="V127" s="36">
        <f t="shared" si="108"/>
        <v>125.31643446563643</v>
      </c>
      <c r="W127" s="37">
        <f t="shared" si="108"/>
        <v>124.61190323376893</v>
      </c>
      <c r="Y127" s="18" t="s">
        <v>4</v>
      </c>
      <c r="Z127" s="237">
        <v>100</v>
      </c>
      <c r="AA127" s="238"/>
      <c r="AB127" s="238"/>
      <c r="AC127" s="238"/>
      <c r="AD127" s="238"/>
      <c r="AE127" s="238"/>
      <c r="AF127" s="238"/>
      <c r="AG127" s="239"/>
    </row>
    <row r="128" spans="2:33" s="20" customFormat="1" ht="13.5" thickBot="1" x14ac:dyDescent="0.25">
      <c r="B128" s="105" t="s">
        <v>5</v>
      </c>
      <c r="C128" s="106">
        <f t="shared" ref="C128:W128" si="109">C9*100/$P9</f>
        <v>10.151619595439209</v>
      </c>
      <c r="D128" s="106">
        <f t="shared" si="109"/>
        <v>10.473526763480688</v>
      </c>
      <c r="E128" s="106">
        <f t="shared" si="109"/>
        <v>10.449779513379267</v>
      </c>
      <c r="F128" s="106">
        <f t="shared" si="109"/>
        <v>14.160287341726228</v>
      </c>
      <c r="G128" s="106">
        <f t="shared" si="109"/>
        <v>19.703950948735628</v>
      </c>
      <c r="H128" s="106">
        <f t="shared" si="109"/>
        <v>26.783270062303551</v>
      </c>
      <c r="I128" s="106">
        <f t="shared" si="109"/>
        <v>27.827819243847983</v>
      </c>
      <c r="J128" s="106">
        <f t="shared" si="109"/>
        <v>30.385595973521813</v>
      </c>
      <c r="K128" s="106">
        <f t="shared" si="109"/>
        <v>38.77662083227515</v>
      </c>
      <c r="L128" s="106">
        <f t="shared" si="109"/>
        <v>49.178576022533498</v>
      </c>
      <c r="M128" s="106">
        <f t="shared" si="109"/>
        <v>60.269531288651123</v>
      </c>
      <c r="N128" s="106">
        <f t="shared" si="109"/>
        <v>62.765631132644884</v>
      </c>
      <c r="O128" s="106">
        <f t="shared" si="109"/>
        <v>71.281988700266837</v>
      </c>
      <c r="P128" s="107">
        <f t="shared" si="109"/>
        <v>100</v>
      </c>
      <c r="Q128" s="108">
        <f t="shared" si="109"/>
        <v>116.03198298673205</v>
      </c>
      <c r="R128" s="109">
        <f t="shared" si="109"/>
        <v>125.35173797359172</v>
      </c>
      <c r="S128" s="109">
        <f t="shared" si="109"/>
        <v>117.32409773603899</v>
      </c>
      <c r="T128" s="109">
        <f t="shared" si="109"/>
        <v>125.18785353948964</v>
      </c>
      <c r="U128" s="109">
        <f t="shared" si="109"/>
        <v>129.19905416440429</v>
      </c>
      <c r="V128" s="109">
        <f t="shared" si="109"/>
        <v>136.97773374963708</v>
      </c>
      <c r="W128" s="110">
        <f t="shared" si="109"/>
        <v>142.05116169410354</v>
      </c>
      <c r="Y128" s="88" t="s">
        <v>5</v>
      </c>
      <c r="Z128" s="237">
        <v>100</v>
      </c>
      <c r="AA128" s="238"/>
      <c r="AB128" s="238"/>
      <c r="AC128" s="238"/>
      <c r="AD128" s="238"/>
      <c r="AE128" s="238"/>
      <c r="AF128" s="238"/>
      <c r="AG128" s="239"/>
    </row>
    <row r="129" spans="2:33" s="20" customFormat="1" ht="14.25" thickBot="1" x14ac:dyDescent="0.3">
      <c r="B129" s="111" t="s">
        <v>155</v>
      </c>
      <c r="C129" s="112">
        <f t="shared" ref="C129:W129" si="110">C10*100/$P10</f>
        <v>70.296448209977171</v>
      </c>
      <c r="D129" s="112">
        <f t="shared" si="110"/>
        <v>73.028852963772948</v>
      </c>
      <c r="E129" s="112">
        <f t="shared" si="110"/>
        <v>76.374850364035126</v>
      </c>
      <c r="F129" s="112">
        <f t="shared" si="110"/>
        <v>78.563039773925581</v>
      </c>
      <c r="G129" s="112">
        <f t="shared" si="110"/>
        <v>81.173571456595496</v>
      </c>
      <c r="H129" s="112">
        <f t="shared" si="110"/>
        <v>82.927593231103501</v>
      </c>
      <c r="I129" s="112">
        <f t="shared" si="110"/>
        <v>88.371487319324757</v>
      </c>
      <c r="J129" s="112">
        <f t="shared" si="110"/>
        <v>91.315532908492145</v>
      </c>
      <c r="K129" s="112">
        <f t="shared" si="110"/>
        <v>93.211228789637289</v>
      </c>
      <c r="L129" s="112">
        <f t="shared" si="110"/>
        <v>97.034035125010845</v>
      </c>
      <c r="M129" s="112">
        <f t="shared" si="110"/>
        <v>99.241196689856281</v>
      </c>
      <c r="N129" s="112">
        <f t="shared" si="110"/>
        <v>101.03051956627812</v>
      </c>
      <c r="O129" s="112">
        <f t="shared" si="110"/>
        <v>102.4062494646813</v>
      </c>
      <c r="P129" s="113">
        <f t="shared" si="110"/>
        <v>100</v>
      </c>
      <c r="Q129" s="114">
        <f t="shared" si="110"/>
        <v>98.170839953522218</v>
      </c>
      <c r="R129" s="115">
        <f t="shared" si="110"/>
        <v>95.59966209758575</v>
      </c>
      <c r="S129" s="115">
        <f t="shared" si="110"/>
        <v>92.580708182706175</v>
      </c>
      <c r="T129" s="115">
        <f t="shared" si="110"/>
        <v>89.306152769972002</v>
      </c>
      <c r="U129" s="115">
        <f t="shared" si="110"/>
        <v>85.769028835569301</v>
      </c>
      <c r="V129" s="115">
        <f t="shared" si="110"/>
        <v>81.857372334651245</v>
      </c>
      <c r="W129" s="116">
        <f t="shared" si="110"/>
        <v>77.490559804092314</v>
      </c>
      <c r="Y129" s="135" t="s">
        <v>155</v>
      </c>
      <c r="Z129" s="240">
        <v>100</v>
      </c>
      <c r="AA129" s="241"/>
      <c r="AB129" s="241"/>
      <c r="AC129" s="241"/>
      <c r="AD129" s="241"/>
      <c r="AE129" s="241"/>
      <c r="AF129" s="241"/>
      <c r="AG129" s="242"/>
    </row>
    <row r="130" spans="2:33" s="20" customFormat="1" ht="14.25" thickBot="1" x14ac:dyDescent="0.3">
      <c r="B130" s="31" t="s">
        <v>9</v>
      </c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3"/>
      <c r="Q130" s="31"/>
      <c r="R130" s="91"/>
      <c r="S130" s="91"/>
      <c r="T130" s="91"/>
      <c r="U130" s="91"/>
      <c r="V130" s="91"/>
      <c r="W130" s="92"/>
      <c r="Y130" s="158">
        <v>2020</v>
      </c>
      <c r="Z130" s="154" t="s">
        <v>8</v>
      </c>
      <c r="AA130" s="154" t="s">
        <v>9</v>
      </c>
      <c r="AB130" s="154" t="s">
        <v>10</v>
      </c>
      <c r="AC130" s="154" t="s">
        <v>11</v>
      </c>
      <c r="AD130" s="154" t="s">
        <v>12</v>
      </c>
      <c r="AE130" s="154" t="s">
        <v>13</v>
      </c>
      <c r="AF130" s="154" t="s">
        <v>14</v>
      </c>
      <c r="AG130" s="155" t="s">
        <v>15</v>
      </c>
    </row>
    <row r="131" spans="2:33" s="20" customFormat="1" x14ac:dyDescent="0.2">
      <c r="B131" s="21" t="s">
        <v>1</v>
      </c>
      <c r="C131" s="93">
        <f t="shared" ref="C131:W131" si="111">C12*100/$P12</f>
        <v>139.36742164264473</v>
      </c>
      <c r="D131" s="93">
        <f t="shared" si="111"/>
        <v>135.56096624824397</v>
      </c>
      <c r="E131" s="93">
        <f t="shared" si="111"/>
        <v>132.72758470081737</v>
      </c>
      <c r="F131" s="93">
        <f t="shared" si="111"/>
        <v>137.71779062226432</v>
      </c>
      <c r="G131" s="93">
        <f t="shared" si="111"/>
        <v>135.77315552732037</v>
      </c>
      <c r="H131" s="93">
        <f t="shared" si="111"/>
        <v>135.22512200056343</v>
      </c>
      <c r="I131" s="93">
        <f t="shared" si="111"/>
        <v>138.54764025101579</v>
      </c>
      <c r="J131" s="93">
        <f t="shared" si="111"/>
        <v>135.33001128777008</v>
      </c>
      <c r="K131" s="93">
        <f t="shared" si="111"/>
        <v>129.3948091383669</v>
      </c>
      <c r="L131" s="93">
        <f t="shared" si="111"/>
        <v>121.00896025835191</v>
      </c>
      <c r="M131" s="93">
        <f t="shared" si="111"/>
        <v>109.02104592439653</v>
      </c>
      <c r="N131" s="93">
        <f t="shared" si="111"/>
        <v>108.44559654068607</v>
      </c>
      <c r="O131" s="93">
        <f t="shared" si="111"/>
        <v>104.66688788427106</v>
      </c>
      <c r="P131" s="97">
        <f t="shared" si="111"/>
        <v>100</v>
      </c>
      <c r="Q131" s="96">
        <f t="shared" si="111"/>
        <v>94.049152799776238</v>
      </c>
      <c r="R131" s="94">
        <f t="shared" si="111"/>
        <v>86.420852733950213</v>
      </c>
      <c r="S131" s="94">
        <f t="shared" si="111"/>
        <v>78.413781111471508</v>
      </c>
      <c r="T131" s="94">
        <f t="shared" si="111"/>
        <v>74.073441415966428</v>
      </c>
      <c r="U131" s="94">
        <f t="shared" si="111"/>
        <v>73.519055100903685</v>
      </c>
      <c r="V131" s="94">
        <f t="shared" si="111"/>
        <v>74.110751590281879</v>
      </c>
      <c r="W131" s="95">
        <f t="shared" si="111"/>
        <v>72.354452121916125</v>
      </c>
      <c r="Y131" s="34" t="s">
        <v>1</v>
      </c>
      <c r="Z131" s="153">
        <f t="shared" ref="Z131:AG131" si="112">Z11*100/$P$5</f>
        <v>94.652348759725029</v>
      </c>
      <c r="AA131" s="153">
        <f t="shared" si="112"/>
        <v>94.049152799776238</v>
      </c>
      <c r="AB131" s="153">
        <f t="shared" si="112"/>
        <v>95.192220511435877</v>
      </c>
      <c r="AC131" s="153">
        <f t="shared" si="112"/>
        <v>95.831209389652017</v>
      </c>
      <c r="AD131" s="159">
        <f t="shared" si="112"/>
        <v>93.937927568361459</v>
      </c>
      <c r="AE131" s="153">
        <f t="shared" si="112"/>
        <v>94.572331700548489</v>
      </c>
      <c r="AF131" s="153">
        <f t="shared" si="112"/>
        <v>93.058765398834964</v>
      </c>
      <c r="AG131" s="156">
        <f t="shared" si="112"/>
        <v>93.621494397311338</v>
      </c>
    </row>
    <row r="132" spans="2:33" s="20" customFormat="1" x14ac:dyDescent="0.2">
      <c r="B132" s="18" t="s">
        <v>2</v>
      </c>
      <c r="C132" s="38">
        <f t="shared" ref="C132:W132" si="113">C13*100/$P13</f>
        <v>79.682239248730596</v>
      </c>
      <c r="D132" s="38">
        <f t="shared" si="113"/>
        <v>84.299163809601154</v>
      </c>
      <c r="E132" s="38">
        <f t="shared" si="113"/>
        <v>88.7895328505371</v>
      </c>
      <c r="F132" s="38">
        <f t="shared" si="113"/>
        <v>86.9526578759112</v>
      </c>
      <c r="G132" s="38">
        <f t="shared" si="113"/>
        <v>88.679244754735677</v>
      </c>
      <c r="H132" s="38">
        <f t="shared" si="113"/>
        <v>85.092767716022863</v>
      </c>
      <c r="I132" s="38">
        <f t="shared" si="113"/>
        <v>89.617015557649253</v>
      </c>
      <c r="J132" s="38">
        <f t="shared" si="113"/>
        <v>92.56889506111483</v>
      </c>
      <c r="K132" s="38">
        <f t="shared" si="113"/>
        <v>98.36342993458031</v>
      </c>
      <c r="L132" s="38">
        <f t="shared" si="113"/>
        <v>106.55801184638064</v>
      </c>
      <c r="M132" s="38">
        <f t="shared" si="113"/>
        <v>113.11327978989544</v>
      </c>
      <c r="N132" s="38">
        <f t="shared" si="113"/>
        <v>114.36909133416678</v>
      </c>
      <c r="O132" s="38">
        <f t="shared" si="113"/>
        <v>111.94345320175667</v>
      </c>
      <c r="P132" s="98">
        <f t="shared" si="113"/>
        <v>100</v>
      </c>
      <c r="Q132" s="35">
        <f t="shared" si="113"/>
        <v>91.829301359442525</v>
      </c>
      <c r="R132" s="36">
        <f t="shared" si="113"/>
        <v>83.717582357993152</v>
      </c>
      <c r="S132" s="36">
        <f t="shared" si="113"/>
        <v>77.957422648009484</v>
      </c>
      <c r="T132" s="36">
        <f t="shared" si="113"/>
        <v>74.75891699972243</v>
      </c>
      <c r="U132" s="36">
        <f t="shared" si="113"/>
        <v>70.180144551180661</v>
      </c>
      <c r="V132" s="36">
        <f t="shared" si="113"/>
        <v>65.45639736731745</v>
      </c>
      <c r="W132" s="37">
        <f t="shared" si="113"/>
        <v>61.257215074474104</v>
      </c>
      <c r="Y132" s="18" t="s">
        <v>2</v>
      </c>
      <c r="Z132" s="4">
        <f t="shared" ref="Z132:AG132" si="114">Z12*100/$P$6</f>
        <v>91.818631142525888</v>
      </c>
      <c r="AA132" s="4">
        <f t="shared" si="114"/>
        <v>91.829301359442525</v>
      </c>
      <c r="AB132" s="4">
        <f t="shared" si="114"/>
        <v>92.696223169462698</v>
      </c>
      <c r="AC132" s="4">
        <f t="shared" si="114"/>
        <v>93.714283696834187</v>
      </c>
      <c r="AD132" s="133">
        <f t="shared" si="114"/>
        <v>91.356508759851934</v>
      </c>
      <c r="AE132" s="4">
        <f t="shared" si="114"/>
        <v>92.374345485842682</v>
      </c>
      <c r="AF132" s="4">
        <f t="shared" si="114"/>
        <v>91.390659137005414</v>
      </c>
      <c r="AG132" s="127">
        <f t="shared" si="114"/>
        <v>92.408708536269245</v>
      </c>
    </row>
    <row r="133" spans="2:33" s="20" customFormat="1" x14ac:dyDescent="0.2">
      <c r="B133" s="18" t="s">
        <v>3</v>
      </c>
      <c r="C133" s="38">
        <f t="shared" ref="C133:W133" si="115">C14*100/$P14</f>
        <v>45.35516602304893</v>
      </c>
      <c r="D133" s="38">
        <f t="shared" si="115"/>
        <v>50.469773170410633</v>
      </c>
      <c r="E133" s="38">
        <f t="shared" si="115"/>
        <v>56.705743211343474</v>
      </c>
      <c r="F133" s="38">
        <f t="shared" si="115"/>
        <v>60.218221216571919</v>
      </c>
      <c r="G133" s="38">
        <f t="shared" si="115"/>
        <v>63.811751635004988</v>
      </c>
      <c r="H133" s="38">
        <f t="shared" si="115"/>
        <v>69.395821803236998</v>
      </c>
      <c r="I133" s="38">
        <f t="shared" si="115"/>
        <v>76.060073898297134</v>
      </c>
      <c r="J133" s="38">
        <f t="shared" si="115"/>
        <v>83.528853900957543</v>
      </c>
      <c r="K133" s="38">
        <f t="shared" si="115"/>
        <v>85.738703836825493</v>
      </c>
      <c r="L133" s="38">
        <f t="shared" si="115"/>
        <v>87.903513167226421</v>
      </c>
      <c r="M133" s="38">
        <f t="shared" si="115"/>
        <v>88.241472782999395</v>
      </c>
      <c r="N133" s="38">
        <f t="shared" si="115"/>
        <v>89.092212972107902</v>
      </c>
      <c r="O133" s="38">
        <f t="shared" si="115"/>
        <v>96.379865643219119</v>
      </c>
      <c r="P133" s="98">
        <f t="shared" si="115"/>
        <v>99.999999999999986</v>
      </c>
      <c r="Q133" s="35">
        <f t="shared" si="115"/>
        <v>104.38322524540736</v>
      </c>
      <c r="R133" s="36">
        <f t="shared" si="115"/>
        <v>106.77719907112848</v>
      </c>
      <c r="S133" s="36">
        <f t="shared" si="115"/>
        <v>106.37826507319917</v>
      </c>
      <c r="T133" s="36">
        <f t="shared" si="115"/>
        <v>99.014801484977752</v>
      </c>
      <c r="U133" s="36">
        <f t="shared" si="115"/>
        <v>90.628975479844044</v>
      </c>
      <c r="V133" s="36">
        <f t="shared" si="115"/>
        <v>81.391022511882255</v>
      </c>
      <c r="W133" s="37">
        <f t="shared" si="115"/>
        <v>74.133764760996911</v>
      </c>
      <c r="Y133" s="18" t="s">
        <v>3</v>
      </c>
      <c r="Z133" s="4">
        <f t="shared" ref="Z133:AG133" si="116">Z13*100/$P$7</f>
        <v>104.34013220183633</v>
      </c>
      <c r="AA133" s="4">
        <f t="shared" si="116"/>
        <v>104.38322524540736</v>
      </c>
      <c r="AB133" s="4">
        <f t="shared" si="116"/>
        <v>103.77597938971256</v>
      </c>
      <c r="AC133" s="4">
        <f t="shared" si="116"/>
        <v>104.0230566268949</v>
      </c>
      <c r="AD133" s="133">
        <f t="shared" si="116"/>
        <v>103.31978331267669</v>
      </c>
      <c r="AE133" s="4">
        <f t="shared" si="116"/>
        <v>103.56668891274563</v>
      </c>
      <c r="AF133" s="4">
        <f t="shared" si="116"/>
        <v>103.38709645922799</v>
      </c>
      <c r="AG133" s="127">
        <f t="shared" si="116"/>
        <v>103.63408817109284</v>
      </c>
    </row>
    <row r="134" spans="2:33" s="20" customFormat="1" x14ac:dyDescent="0.2">
      <c r="B134" s="18" t="s">
        <v>4</v>
      </c>
      <c r="C134" s="38">
        <f t="shared" ref="C134:W134" si="117">C15*100/$P15</f>
        <v>23.021339551437968</v>
      </c>
      <c r="D134" s="38">
        <f t="shared" si="117"/>
        <v>25.837467547319985</v>
      </c>
      <c r="E134" s="38">
        <f t="shared" si="117"/>
        <v>29.447664310491554</v>
      </c>
      <c r="F134" s="38">
        <f t="shared" si="117"/>
        <v>33.665333816937576</v>
      </c>
      <c r="G134" s="38">
        <f t="shared" si="117"/>
        <v>40.657087718200337</v>
      </c>
      <c r="H134" s="38">
        <f t="shared" si="117"/>
        <v>48.065355323517572</v>
      </c>
      <c r="I134" s="38">
        <f t="shared" si="117"/>
        <v>55.373978712892892</v>
      </c>
      <c r="J134" s="38">
        <f t="shared" si="117"/>
        <v>58.264013542094077</v>
      </c>
      <c r="K134" s="38">
        <f t="shared" si="117"/>
        <v>60.922235644247678</v>
      </c>
      <c r="L134" s="38">
        <f t="shared" si="117"/>
        <v>71.366853336142128</v>
      </c>
      <c r="M134" s="38">
        <f t="shared" si="117"/>
        <v>82.355217306803269</v>
      </c>
      <c r="N134" s="38">
        <f t="shared" si="117"/>
        <v>88.38939954774483</v>
      </c>
      <c r="O134" s="38">
        <f t="shared" si="117"/>
        <v>92.993746785581607</v>
      </c>
      <c r="P134" s="98">
        <f t="shared" si="117"/>
        <v>100</v>
      </c>
      <c r="Q134" s="35">
        <f t="shared" si="117"/>
        <v>104.13211892098204</v>
      </c>
      <c r="R134" s="36">
        <f t="shared" si="117"/>
        <v>109.85390680941954</v>
      </c>
      <c r="S134" s="36">
        <f t="shared" si="117"/>
        <v>115.65877510343586</v>
      </c>
      <c r="T134" s="36">
        <f t="shared" si="117"/>
        <v>123.9390694466358</v>
      </c>
      <c r="U134" s="36">
        <f t="shared" si="117"/>
        <v>131.35717861541576</v>
      </c>
      <c r="V134" s="36">
        <f t="shared" si="117"/>
        <v>137.45147918938929</v>
      </c>
      <c r="W134" s="37">
        <f t="shared" si="117"/>
        <v>139.77520761293806</v>
      </c>
      <c r="Y134" s="18" t="s">
        <v>4</v>
      </c>
      <c r="Z134" s="4">
        <f t="shared" ref="Z134:AG134" si="118">Z14*100/$P$8</f>
        <v>103.56010852095751</v>
      </c>
      <c r="AA134" s="4">
        <f t="shared" si="118"/>
        <v>104.13211892098204</v>
      </c>
      <c r="AB134" s="4">
        <f t="shared" si="118"/>
        <v>104.266344022699</v>
      </c>
      <c r="AC134" s="4">
        <f t="shared" si="118"/>
        <v>104.51620948257137</v>
      </c>
      <c r="AD134" s="133">
        <f t="shared" si="118"/>
        <v>103.738577683052</v>
      </c>
      <c r="AE134" s="4">
        <f t="shared" si="118"/>
        <v>103.988216061616</v>
      </c>
      <c r="AF134" s="4">
        <f t="shared" si="118"/>
        <v>103.76900164320038</v>
      </c>
      <c r="AG134" s="127">
        <f t="shared" si="118"/>
        <v>104.01867638617989</v>
      </c>
    </row>
    <row r="135" spans="2:33" s="20" customFormat="1" ht="13.5" thickBot="1" x14ac:dyDescent="0.25">
      <c r="B135" s="105" t="s">
        <v>5</v>
      </c>
      <c r="C135" s="106">
        <f t="shared" ref="C135:W135" si="119">C16*100/$P16</f>
        <v>10.151619595439209</v>
      </c>
      <c r="D135" s="106">
        <f t="shared" si="119"/>
        <v>10.473526763480688</v>
      </c>
      <c r="E135" s="106">
        <f t="shared" si="119"/>
        <v>10.449779513379267</v>
      </c>
      <c r="F135" s="106">
        <f t="shared" si="119"/>
        <v>14.160287341726228</v>
      </c>
      <c r="G135" s="106">
        <f t="shared" si="119"/>
        <v>19.703950948735628</v>
      </c>
      <c r="H135" s="106">
        <f t="shared" si="119"/>
        <v>26.783270062303551</v>
      </c>
      <c r="I135" s="106">
        <f t="shared" si="119"/>
        <v>27.827819243847983</v>
      </c>
      <c r="J135" s="106">
        <f t="shared" si="119"/>
        <v>30.385595973521813</v>
      </c>
      <c r="K135" s="106">
        <f t="shared" si="119"/>
        <v>38.77662083227515</v>
      </c>
      <c r="L135" s="106">
        <f t="shared" si="119"/>
        <v>49.178576022533498</v>
      </c>
      <c r="M135" s="106">
        <f t="shared" si="119"/>
        <v>60.269531288651123</v>
      </c>
      <c r="N135" s="106">
        <f t="shared" si="119"/>
        <v>62.765631132644884</v>
      </c>
      <c r="O135" s="106">
        <f t="shared" si="119"/>
        <v>71.281988700266837</v>
      </c>
      <c r="P135" s="107">
        <f t="shared" si="119"/>
        <v>100</v>
      </c>
      <c r="Q135" s="108">
        <f t="shared" si="119"/>
        <v>118.57112934685227</v>
      </c>
      <c r="R135" s="109">
        <f t="shared" si="119"/>
        <v>134.88311640818335</v>
      </c>
      <c r="S135" s="109">
        <f t="shared" si="119"/>
        <v>133.04432093782663</v>
      </c>
      <c r="T135" s="109">
        <f t="shared" si="119"/>
        <v>149.70048429572662</v>
      </c>
      <c r="U135" s="109">
        <f t="shared" si="119"/>
        <v>164.34885705741974</v>
      </c>
      <c r="V135" s="109">
        <f t="shared" si="119"/>
        <v>185.15799147099398</v>
      </c>
      <c r="W135" s="110">
        <f t="shared" si="119"/>
        <v>203.5859893940094</v>
      </c>
      <c r="Y135" s="88" t="s">
        <v>5</v>
      </c>
      <c r="Z135" s="4">
        <f t="shared" ref="Z135:AG135" si="120">Z15*100/$P$9</f>
        <v>116.03198298673205</v>
      </c>
      <c r="AA135" s="4">
        <f t="shared" si="120"/>
        <v>118.57112934685227</v>
      </c>
      <c r="AB135" s="4">
        <f t="shared" si="120"/>
        <v>118.61778420113262</v>
      </c>
      <c r="AC135" s="4">
        <f t="shared" si="120"/>
        <v>118.63092110445635</v>
      </c>
      <c r="AD135" s="133">
        <f t="shared" si="120"/>
        <v>116.66581734312433</v>
      </c>
      <c r="AE135" s="4">
        <f t="shared" si="120"/>
        <v>116.67888325582584</v>
      </c>
      <c r="AF135" s="4">
        <f t="shared" si="120"/>
        <v>116.63155353422813</v>
      </c>
      <c r="AG135" s="127">
        <f t="shared" si="120"/>
        <v>116.64461782272897</v>
      </c>
    </row>
    <row r="136" spans="2:33" s="20" customFormat="1" ht="14.25" thickBot="1" x14ac:dyDescent="0.3">
      <c r="B136" s="111" t="s">
        <v>155</v>
      </c>
      <c r="C136" s="112">
        <f t="shared" ref="C136:W136" si="121">C17*100/$P17</f>
        <v>70.296448209977171</v>
      </c>
      <c r="D136" s="112">
        <f t="shared" si="121"/>
        <v>73.028852963772948</v>
      </c>
      <c r="E136" s="112">
        <f t="shared" si="121"/>
        <v>76.374850364035126</v>
      </c>
      <c r="F136" s="112">
        <f t="shared" si="121"/>
        <v>78.563039773925581</v>
      </c>
      <c r="G136" s="112">
        <f t="shared" si="121"/>
        <v>81.173571456595496</v>
      </c>
      <c r="H136" s="112">
        <f t="shared" si="121"/>
        <v>82.927593231103501</v>
      </c>
      <c r="I136" s="112">
        <f t="shared" si="121"/>
        <v>88.371487319324757</v>
      </c>
      <c r="J136" s="112">
        <f t="shared" si="121"/>
        <v>91.315532908492145</v>
      </c>
      <c r="K136" s="112">
        <f t="shared" si="121"/>
        <v>93.211228789637289</v>
      </c>
      <c r="L136" s="112">
        <f t="shared" si="121"/>
        <v>97.034035125010845</v>
      </c>
      <c r="M136" s="112">
        <f t="shared" si="121"/>
        <v>99.241196689856281</v>
      </c>
      <c r="N136" s="112">
        <f t="shared" si="121"/>
        <v>101.03051956627812</v>
      </c>
      <c r="O136" s="112">
        <f t="shared" si="121"/>
        <v>102.4062494646813</v>
      </c>
      <c r="P136" s="113">
        <f t="shared" si="121"/>
        <v>100</v>
      </c>
      <c r="Q136" s="114">
        <f t="shared" si="121"/>
        <v>98.18787726893602</v>
      </c>
      <c r="R136" s="115">
        <f t="shared" si="121"/>
        <v>95.868894406824097</v>
      </c>
      <c r="S136" s="115">
        <f t="shared" si="121"/>
        <v>93.520568329643623</v>
      </c>
      <c r="T136" s="115">
        <f t="shared" si="121"/>
        <v>91.385298060944862</v>
      </c>
      <c r="U136" s="115">
        <f t="shared" si="121"/>
        <v>89.080259142245993</v>
      </c>
      <c r="V136" s="115">
        <f t="shared" si="121"/>
        <v>86.446457070419555</v>
      </c>
      <c r="W136" s="116">
        <f t="shared" si="121"/>
        <v>83.269103316960738</v>
      </c>
      <c r="Y136" s="135" t="s">
        <v>155</v>
      </c>
      <c r="Z136" s="8">
        <f t="shared" ref="Z136:AG136" si="122">Z16*100/$P$10</f>
        <v>98.170839953522218</v>
      </c>
      <c r="AA136" s="8">
        <f t="shared" si="122"/>
        <v>98.18787726893602</v>
      </c>
      <c r="AB136" s="8">
        <f t="shared" si="122"/>
        <v>98.561512362128653</v>
      </c>
      <c r="AC136" s="8">
        <f t="shared" si="122"/>
        <v>99.139133356446692</v>
      </c>
      <c r="AD136" s="136">
        <f t="shared" si="122"/>
        <v>97.644241578171361</v>
      </c>
      <c r="AE136" s="8">
        <f t="shared" si="122"/>
        <v>98.220802345135553</v>
      </c>
      <c r="AF136" s="8">
        <f t="shared" si="122"/>
        <v>97.508527246107477</v>
      </c>
      <c r="AG136" s="128">
        <f t="shared" si="122"/>
        <v>98.071223478741388</v>
      </c>
    </row>
    <row r="137" spans="2:33" s="20" customFormat="1" ht="14.25" thickBot="1" x14ac:dyDescent="0.3">
      <c r="B137" s="31" t="s">
        <v>10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3"/>
      <c r="Q137" s="31"/>
      <c r="R137" s="91"/>
      <c r="S137" s="91"/>
      <c r="T137" s="91"/>
      <c r="U137" s="91"/>
      <c r="V137" s="91"/>
      <c r="W137" s="92"/>
      <c r="Y137" s="158">
        <v>2025</v>
      </c>
      <c r="Z137" s="154" t="s">
        <v>8</v>
      </c>
      <c r="AA137" s="154" t="s">
        <v>9</v>
      </c>
      <c r="AB137" s="154" t="s">
        <v>10</v>
      </c>
      <c r="AC137" s="154" t="s">
        <v>11</v>
      </c>
      <c r="AD137" s="154" t="s">
        <v>12</v>
      </c>
      <c r="AE137" s="154" t="s">
        <v>13</v>
      </c>
      <c r="AF137" s="154" t="s">
        <v>14</v>
      </c>
      <c r="AG137" s="155" t="s">
        <v>15</v>
      </c>
    </row>
    <row r="138" spans="2:33" s="20" customFormat="1" x14ac:dyDescent="0.2">
      <c r="B138" s="21" t="s">
        <v>1</v>
      </c>
      <c r="C138" s="93">
        <f t="shared" ref="C138:W138" si="123">C19*100/$P19</f>
        <v>139.36742164264473</v>
      </c>
      <c r="D138" s="93">
        <f t="shared" si="123"/>
        <v>135.56096624824397</v>
      </c>
      <c r="E138" s="93">
        <f t="shared" si="123"/>
        <v>132.72758470081737</v>
      </c>
      <c r="F138" s="93">
        <f t="shared" si="123"/>
        <v>137.71779062226432</v>
      </c>
      <c r="G138" s="93">
        <f t="shared" si="123"/>
        <v>135.77315552732037</v>
      </c>
      <c r="H138" s="93">
        <f t="shared" si="123"/>
        <v>135.22512200056343</v>
      </c>
      <c r="I138" s="93">
        <f t="shared" si="123"/>
        <v>138.54764025101579</v>
      </c>
      <c r="J138" s="93">
        <f t="shared" si="123"/>
        <v>135.33001128777008</v>
      </c>
      <c r="K138" s="93">
        <f t="shared" si="123"/>
        <v>129.3948091383669</v>
      </c>
      <c r="L138" s="93">
        <f t="shared" si="123"/>
        <v>121.00896025835191</v>
      </c>
      <c r="M138" s="93">
        <f t="shared" si="123"/>
        <v>109.02104592439653</v>
      </c>
      <c r="N138" s="93">
        <f t="shared" si="123"/>
        <v>108.44559654068607</v>
      </c>
      <c r="O138" s="93">
        <f t="shared" si="123"/>
        <v>104.66688788427106</v>
      </c>
      <c r="P138" s="97">
        <f t="shared" si="123"/>
        <v>100</v>
      </c>
      <c r="Q138" s="96">
        <f t="shared" si="123"/>
        <v>95.192220511435877</v>
      </c>
      <c r="R138" s="94">
        <f t="shared" si="123"/>
        <v>88.115793226954366</v>
      </c>
      <c r="S138" s="94">
        <f t="shared" si="123"/>
        <v>81.163182244601998</v>
      </c>
      <c r="T138" s="94">
        <f t="shared" si="123"/>
        <v>77.92194375895879</v>
      </c>
      <c r="U138" s="94">
        <f t="shared" si="123"/>
        <v>78.55559808104384</v>
      </c>
      <c r="V138" s="94">
        <f t="shared" si="123"/>
        <v>80.433879418909285</v>
      </c>
      <c r="W138" s="95">
        <f t="shared" si="123"/>
        <v>79.951267091656334</v>
      </c>
      <c r="Y138" s="34" t="s">
        <v>1</v>
      </c>
      <c r="Z138" s="153">
        <f t="shared" ref="Z138:AG138" si="124">Z18*100/$P$5</f>
        <v>87.569440552250398</v>
      </c>
      <c r="AA138" s="153">
        <f t="shared" si="124"/>
        <v>86.420852733950213</v>
      </c>
      <c r="AB138" s="153">
        <f t="shared" si="124"/>
        <v>88.115793226954366</v>
      </c>
      <c r="AC138" s="153">
        <f t="shared" si="124"/>
        <v>89.696957715765308</v>
      </c>
      <c r="AD138" s="159">
        <f t="shared" si="124"/>
        <v>85.308966877292178</v>
      </c>
      <c r="AE138" s="153">
        <f t="shared" si="124"/>
        <v>86.695255512158553</v>
      </c>
      <c r="AF138" s="153">
        <f t="shared" si="124"/>
        <v>83.696760077830419</v>
      </c>
      <c r="AG138" s="156">
        <f t="shared" si="124"/>
        <v>84.980999134735342</v>
      </c>
    </row>
    <row r="139" spans="2:33" s="20" customFormat="1" x14ac:dyDescent="0.2">
      <c r="B139" s="18" t="s">
        <v>2</v>
      </c>
      <c r="C139" s="38">
        <f t="shared" ref="C139:W139" si="125">C20*100/$P20</f>
        <v>79.682239248730596</v>
      </c>
      <c r="D139" s="38">
        <f t="shared" si="125"/>
        <v>84.299163809601154</v>
      </c>
      <c r="E139" s="38">
        <f t="shared" si="125"/>
        <v>88.7895328505371</v>
      </c>
      <c r="F139" s="38">
        <f t="shared" si="125"/>
        <v>86.9526578759112</v>
      </c>
      <c r="G139" s="38">
        <f t="shared" si="125"/>
        <v>88.679244754735677</v>
      </c>
      <c r="H139" s="38">
        <f t="shared" si="125"/>
        <v>85.092767716022863</v>
      </c>
      <c r="I139" s="38">
        <f t="shared" si="125"/>
        <v>89.617015557649253</v>
      </c>
      <c r="J139" s="38">
        <f t="shared" si="125"/>
        <v>92.56889506111483</v>
      </c>
      <c r="K139" s="38">
        <f t="shared" si="125"/>
        <v>98.36342993458031</v>
      </c>
      <c r="L139" s="38">
        <f t="shared" si="125"/>
        <v>106.55801184638064</v>
      </c>
      <c r="M139" s="38">
        <f t="shared" si="125"/>
        <v>113.11327978989544</v>
      </c>
      <c r="N139" s="38">
        <f t="shared" si="125"/>
        <v>114.36909133416678</v>
      </c>
      <c r="O139" s="38">
        <f t="shared" si="125"/>
        <v>111.94345320175667</v>
      </c>
      <c r="P139" s="98">
        <f t="shared" si="125"/>
        <v>100</v>
      </c>
      <c r="Q139" s="35">
        <f t="shared" si="125"/>
        <v>92.696223169462698</v>
      </c>
      <c r="R139" s="36">
        <f t="shared" si="125"/>
        <v>85.392515976732625</v>
      </c>
      <c r="S139" s="36">
        <f t="shared" si="125"/>
        <v>81.112899495849604</v>
      </c>
      <c r="T139" s="36">
        <f t="shared" si="125"/>
        <v>79.30598350806271</v>
      </c>
      <c r="U139" s="36">
        <f t="shared" si="125"/>
        <v>75.938292459581191</v>
      </c>
      <c r="V139" s="36">
        <f t="shared" si="125"/>
        <v>72.129148254079553</v>
      </c>
      <c r="W139" s="37">
        <f t="shared" si="125"/>
        <v>68.789129620704955</v>
      </c>
      <c r="Y139" s="18" t="s">
        <v>2</v>
      </c>
      <c r="Z139" s="4">
        <f t="shared" ref="Z139:AG139" si="126">Z19*100/$P$6</f>
        <v>83.701611109141226</v>
      </c>
      <c r="AA139" s="4">
        <f t="shared" si="126"/>
        <v>83.717582357993152</v>
      </c>
      <c r="AB139" s="4">
        <f t="shared" si="126"/>
        <v>85.392515976732625</v>
      </c>
      <c r="AC139" s="4">
        <f t="shared" si="126"/>
        <v>87.569264315138739</v>
      </c>
      <c r="AD139" s="133">
        <f t="shared" si="126"/>
        <v>82.795639052802954</v>
      </c>
      <c r="AE139" s="4">
        <f t="shared" si="126"/>
        <v>84.970356693804959</v>
      </c>
      <c r="AF139" s="4">
        <f t="shared" si="126"/>
        <v>82.896972804637386</v>
      </c>
      <c r="AG139" s="127">
        <f t="shared" si="126"/>
        <v>85.07354679491327</v>
      </c>
    </row>
    <row r="140" spans="2:33" s="20" customFormat="1" x14ac:dyDescent="0.2">
      <c r="B140" s="18" t="s">
        <v>3</v>
      </c>
      <c r="C140" s="38">
        <f t="shared" ref="C140:W140" si="127">C21*100/$P21</f>
        <v>45.35516602304893</v>
      </c>
      <c r="D140" s="38">
        <f t="shared" si="127"/>
        <v>50.469773170410633</v>
      </c>
      <c r="E140" s="38">
        <f t="shared" si="127"/>
        <v>56.705743211343474</v>
      </c>
      <c r="F140" s="38">
        <f t="shared" si="127"/>
        <v>60.218221216571919</v>
      </c>
      <c r="G140" s="38">
        <f t="shared" si="127"/>
        <v>63.811751635004988</v>
      </c>
      <c r="H140" s="38">
        <f t="shared" si="127"/>
        <v>69.395821803236998</v>
      </c>
      <c r="I140" s="38">
        <f t="shared" si="127"/>
        <v>76.060073898297134</v>
      </c>
      <c r="J140" s="38">
        <f t="shared" si="127"/>
        <v>83.528853900957543</v>
      </c>
      <c r="K140" s="38">
        <f t="shared" si="127"/>
        <v>85.738703836825493</v>
      </c>
      <c r="L140" s="38">
        <f t="shared" si="127"/>
        <v>87.903513167226421</v>
      </c>
      <c r="M140" s="38">
        <f t="shared" si="127"/>
        <v>88.241472782999395</v>
      </c>
      <c r="N140" s="38">
        <f t="shared" si="127"/>
        <v>89.092212972107902</v>
      </c>
      <c r="O140" s="38">
        <f t="shared" si="127"/>
        <v>96.379865643219119</v>
      </c>
      <c r="P140" s="98">
        <f t="shared" si="127"/>
        <v>99.999999999999986</v>
      </c>
      <c r="Q140" s="35">
        <f t="shared" si="127"/>
        <v>103.77597938971256</v>
      </c>
      <c r="R140" s="36">
        <f t="shared" si="127"/>
        <v>105.48088124919417</v>
      </c>
      <c r="S140" s="36">
        <f t="shared" si="127"/>
        <v>104.83244320476703</v>
      </c>
      <c r="T140" s="36">
        <f t="shared" si="127"/>
        <v>97.672760626490671</v>
      </c>
      <c r="U140" s="36">
        <f t="shared" si="127"/>
        <v>90.114677465176882</v>
      </c>
      <c r="V140" s="36">
        <f t="shared" si="127"/>
        <v>82.346292918345227</v>
      </c>
      <c r="W140" s="37">
        <f t="shared" si="127"/>
        <v>76.791477766891845</v>
      </c>
      <c r="Y140" s="18" t="s">
        <v>3</v>
      </c>
      <c r="Z140" s="4">
        <f t="shared" ref="Z140:AG140" si="128">Z20*100/$P$7</f>
        <v>106.64157689444059</v>
      </c>
      <c r="AA140" s="4">
        <f t="shared" si="128"/>
        <v>106.77719907112848</v>
      </c>
      <c r="AB140" s="4">
        <f t="shared" si="128"/>
        <v>105.48088124919417</v>
      </c>
      <c r="AC140" s="4">
        <f t="shared" si="128"/>
        <v>105.82664170562791</v>
      </c>
      <c r="AD140" s="133">
        <f t="shared" si="128"/>
        <v>104.35007094673085</v>
      </c>
      <c r="AE140" s="4">
        <f t="shared" si="128"/>
        <v>104.69487523917904</v>
      </c>
      <c r="AF140" s="4">
        <f t="shared" si="128"/>
        <v>104.47600918330772</v>
      </c>
      <c r="AG140" s="127">
        <f t="shared" si="128"/>
        <v>104.82112117751468</v>
      </c>
    </row>
    <row r="141" spans="2:33" s="20" customFormat="1" x14ac:dyDescent="0.2">
      <c r="B141" s="18" t="s">
        <v>4</v>
      </c>
      <c r="C141" s="38">
        <f t="shared" ref="C141:W141" si="129">C22*100/$P22</f>
        <v>23.021339551437968</v>
      </c>
      <c r="D141" s="38">
        <f t="shared" si="129"/>
        <v>25.837467547319985</v>
      </c>
      <c r="E141" s="38">
        <f t="shared" si="129"/>
        <v>29.447664310491554</v>
      </c>
      <c r="F141" s="38">
        <f t="shared" si="129"/>
        <v>33.665333816937576</v>
      </c>
      <c r="G141" s="38">
        <f t="shared" si="129"/>
        <v>40.657087718200337</v>
      </c>
      <c r="H141" s="38">
        <f t="shared" si="129"/>
        <v>48.065355323517572</v>
      </c>
      <c r="I141" s="38">
        <f t="shared" si="129"/>
        <v>55.373978712892892</v>
      </c>
      <c r="J141" s="38">
        <f t="shared" si="129"/>
        <v>58.264013542094077</v>
      </c>
      <c r="K141" s="38">
        <f t="shared" si="129"/>
        <v>60.922235644247678</v>
      </c>
      <c r="L141" s="38">
        <f t="shared" si="129"/>
        <v>71.366853336142128</v>
      </c>
      <c r="M141" s="38">
        <f t="shared" si="129"/>
        <v>82.355217306803269</v>
      </c>
      <c r="N141" s="38">
        <f t="shared" si="129"/>
        <v>88.38939954774483</v>
      </c>
      <c r="O141" s="38">
        <f t="shared" si="129"/>
        <v>92.993746785581607</v>
      </c>
      <c r="P141" s="98">
        <f t="shared" si="129"/>
        <v>100</v>
      </c>
      <c r="Q141" s="35">
        <f t="shared" si="129"/>
        <v>104.266344022699</v>
      </c>
      <c r="R141" s="36">
        <f t="shared" si="129"/>
        <v>110.0854235533855</v>
      </c>
      <c r="S141" s="36">
        <f t="shared" si="129"/>
        <v>115.88826277349288</v>
      </c>
      <c r="T141" s="36">
        <f t="shared" si="129"/>
        <v>123.9666870030386</v>
      </c>
      <c r="U141" s="36">
        <f t="shared" si="129"/>
        <v>131.02966008101691</v>
      </c>
      <c r="V141" s="36">
        <f t="shared" si="129"/>
        <v>136.70362791882496</v>
      </c>
      <c r="W141" s="37">
        <f t="shared" si="129"/>
        <v>138.81257039119868</v>
      </c>
      <c r="Y141" s="18" t="s">
        <v>4</v>
      </c>
      <c r="Z141" s="4">
        <f t="shared" ref="Z141:AG141" si="130">Z21*100/$P$8</f>
        <v>107.69326845757142</v>
      </c>
      <c r="AA141" s="4">
        <f t="shared" si="130"/>
        <v>109.85390680941954</v>
      </c>
      <c r="AB141" s="4">
        <f t="shared" si="130"/>
        <v>110.0854235533855</v>
      </c>
      <c r="AC141" s="4">
        <f t="shared" si="130"/>
        <v>110.49820494955011</v>
      </c>
      <c r="AD141" s="133">
        <f t="shared" si="130"/>
        <v>108.00064692057276</v>
      </c>
      <c r="AE141" s="4">
        <f t="shared" si="130"/>
        <v>108.40965712975328</v>
      </c>
      <c r="AF141" s="4">
        <f t="shared" si="130"/>
        <v>108.0635728136261</v>
      </c>
      <c r="AG141" s="127">
        <f t="shared" si="130"/>
        <v>108.47273517121452</v>
      </c>
    </row>
    <row r="142" spans="2:33" s="20" customFormat="1" ht="13.5" thickBot="1" x14ac:dyDescent="0.25">
      <c r="B142" s="105" t="s">
        <v>5</v>
      </c>
      <c r="C142" s="106">
        <f t="shared" ref="C142:W142" si="131">C23*100/$P23</f>
        <v>10.151619595439209</v>
      </c>
      <c r="D142" s="106">
        <f t="shared" si="131"/>
        <v>10.473526763480688</v>
      </c>
      <c r="E142" s="106">
        <f t="shared" si="131"/>
        <v>10.449779513379267</v>
      </c>
      <c r="F142" s="106">
        <f t="shared" si="131"/>
        <v>14.160287341726228</v>
      </c>
      <c r="G142" s="106">
        <f t="shared" si="131"/>
        <v>19.703950948735628</v>
      </c>
      <c r="H142" s="106">
        <f t="shared" si="131"/>
        <v>26.783270062303551</v>
      </c>
      <c r="I142" s="106">
        <f t="shared" si="131"/>
        <v>27.827819243847983</v>
      </c>
      <c r="J142" s="106">
        <f t="shared" si="131"/>
        <v>30.385595973521813</v>
      </c>
      <c r="K142" s="106">
        <f t="shared" si="131"/>
        <v>38.77662083227515</v>
      </c>
      <c r="L142" s="106">
        <f t="shared" si="131"/>
        <v>49.178576022533498</v>
      </c>
      <c r="M142" s="106">
        <f t="shared" si="131"/>
        <v>60.269531288651123</v>
      </c>
      <c r="N142" s="106">
        <f t="shared" si="131"/>
        <v>62.765631132644884</v>
      </c>
      <c r="O142" s="106">
        <f t="shared" si="131"/>
        <v>71.281988700266837</v>
      </c>
      <c r="P142" s="107">
        <f t="shared" si="131"/>
        <v>100</v>
      </c>
      <c r="Q142" s="108">
        <f t="shared" si="131"/>
        <v>118.61778420113262</v>
      </c>
      <c r="R142" s="109">
        <f t="shared" si="131"/>
        <v>134.9859630313945</v>
      </c>
      <c r="S142" s="109">
        <f t="shared" si="131"/>
        <v>133.34204598133388</v>
      </c>
      <c r="T142" s="109">
        <f t="shared" si="131"/>
        <v>150.35317577482272</v>
      </c>
      <c r="U142" s="109">
        <f t="shared" si="131"/>
        <v>165.42153992997888</v>
      </c>
      <c r="V142" s="109">
        <f t="shared" si="131"/>
        <v>186.38035041678353</v>
      </c>
      <c r="W142" s="110">
        <f t="shared" si="131"/>
        <v>204.40672002758831</v>
      </c>
      <c r="Y142" s="88" t="s">
        <v>5</v>
      </c>
      <c r="Z142" s="4">
        <f t="shared" ref="Z142:AG142" si="132">Z22*100/$P$9</f>
        <v>125.35173797359172</v>
      </c>
      <c r="AA142" s="4">
        <f t="shared" si="132"/>
        <v>134.88311640818335</v>
      </c>
      <c r="AB142" s="4">
        <f t="shared" si="132"/>
        <v>134.9859630313945</v>
      </c>
      <c r="AC142" s="4">
        <f t="shared" si="132"/>
        <v>135.14862860444114</v>
      </c>
      <c r="AD142" s="133">
        <f t="shared" si="132"/>
        <v>127.09438031506102</v>
      </c>
      <c r="AE142" s="4">
        <f t="shared" si="132"/>
        <v>127.25171067062499</v>
      </c>
      <c r="AF142" s="4">
        <f t="shared" si="132"/>
        <v>126.90102555601287</v>
      </c>
      <c r="AG142" s="127">
        <f t="shared" si="132"/>
        <v>127.05826919973968</v>
      </c>
    </row>
    <row r="143" spans="2:33" s="20" customFormat="1" ht="14.25" thickBot="1" x14ac:dyDescent="0.3">
      <c r="B143" s="111" t="s">
        <v>155</v>
      </c>
      <c r="C143" s="112">
        <f t="shared" ref="C143:W143" si="133">C24*100/$P24</f>
        <v>70.296448209977171</v>
      </c>
      <c r="D143" s="112">
        <f t="shared" si="133"/>
        <v>73.028852963772948</v>
      </c>
      <c r="E143" s="112">
        <f t="shared" si="133"/>
        <v>76.374850364035126</v>
      </c>
      <c r="F143" s="112">
        <f t="shared" si="133"/>
        <v>78.563039773925581</v>
      </c>
      <c r="G143" s="112">
        <f t="shared" si="133"/>
        <v>81.173571456595496</v>
      </c>
      <c r="H143" s="112">
        <f t="shared" si="133"/>
        <v>82.927593231103501</v>
      </c>
      <c r="I143" s="112">
        <f t="shared" si="133"/>
        <v>88.371487319324757</v>
      </c>
      <c r="J143" s="112">
        <f t="shared" si="133"/>
        <v>91.315532908492145</v>
      </c>
      <c r="K143" s="112">
        <f t="shared" si="133"/>
        <v>93.211228789637289</v>
      </c>
      <c r="L143" s="112">
        <f t="shared" si="133"/>
        <v>97.034035125010845</v>
      </c>
      <c r="M143" s="112">
        <f t="shared" si="133"/>
        <v>99.241196689856281</v>
      </c>
      <c r="N143" s="112">
        <f t="shared" si="133"/>
        <v>101.03051956627812</v>
      </c>
      <c r="O143" s="112">
        <f t="shared" si="133"/>
        <v>102.4062494646813</v>
      </c>
      <c r="P143" s="113">
        <f t="shared" si="133"/>
        <v>100</v>
      </c>
      <c r="Q143" s="114">
        <f t="shared" si="133"/>
        <v>98.561512362128653</v>
      </c>
      <c r="R143" s="115">
        <f t="shared" si="133"/>
        <v>96.452013007534433</v>
      </c>
      <c r="S143" s="115">
        <f t="shared" si="133"/>
        <v>94.729031177915928</v>
      </c>
      <c r="T143" s="115">
        <f t="shared" si="133"/>
        <v>93.277922325270552</v>
      </c>
      <c r="U143" s="115">
        <f t="shared" si="133"/>
        <v>91.749724614868256</v>
      </c>
      <c r="V143" s="115">
        <f t="shared" si="133"/>
        <v>89.97234713354743</v>
      </c>
      <c r="W143" s="116">
        <f t="shared" si="133"/>
        <v>87.735859763137881</v>
      </c>
      <c r="Y143" s="135" t="s">
        <v>155</v>
      </c>
      <c r="Z143" s="8">
        <f t="shared" ref="Z143:AG143" si="134">Z23*100/$P$10</f>
        <v>95.59966209758575</v>
      </c>
      <c r="AA143" s="8">
        <f t="shared" si="134"/>
        <v>95.868894406824097</v>
      </c>
      <c r="AB143" s="8">
        <f t="shared" si="134"/>
        <v>96.452013007534433</v>
      </c>
      <c r="AC143" s="8">
        <f t="shared" si="134"/>
        <v>97.654755431204535</v>
      </c>
      <c r="AD143" s="136">
        <f t="shared" si="134"/>
        <v>94.313055911778591</v>
      </c>
      <c r="AE143" s="8">
        <f t="shared" si="134"/>
        <v>95.476117354203453</v>
      </c>
      <c r="AF143" s="8">
        <f t="shared" si="134"/>
        <v>94.079074599236804</v>
      </c>
      <c r="AG143" s="128">
        <f t="shared" si="134"/>
        <v>95.222977459772082</v>
      </c>
    </row>
    <row r="144" spans="2:33" s="20" customFormat="1" ht="14.25" thickBot="1" x14ac:dyDescent="0.3">
      <c r="B144" s="31" t="s">
        <v>11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3"/>
      <c r="Q144" s="31"/>
      <c r="R144" s="91"/>
      <c r="S144" s="91"/>
      <c r="T144" s="91"/>
      <c r="U144" s="91"/>
      <c r="V144" s="91"/>
      <c r="W144" s="92"/>
      <c r="Y144" s="175">
        <v>2030</v>
      </c>
      <c r="Z144" s="154" t="s">
        <v>8</v>
      </c>
      <c r="AA144" s="154" t="s">
        <v>9</v>
      </c>
      <c r="AB144" s="154" t="s">
        <v>10</v>
      </c>
      <c r="AC144" s="154" t="s">
        <v>11</v>
      </c>
      <c r="AD144" s="154" t="s">
        <v>12</v>
      </c>
      <c r="AE144" s="154" t="s">
        <v>13</v>
      </c>
      <c r="AF144" s="154" t="s">
        <v>14</v>
      </c>
      <c r="AG144" s="155" t="s">
        <v>15</v>
      </c>
    </row>
    <row r="145" spans="2:33" s="20" customFormat="1" x14ac:dyDescent="0.2">
      <c r="B145" s="21" t="s">
        <v>1</v>
      </c>
      <c r="C145" s="93">
        <f t="shared" ref="C145:W145" si="135">C26*100/$P26</f>
        <v>139.36742164264473</v>
      </c>
      <c r="D145" s="93">
        <f t="shared" si="135"/>
        <v>135.56096624824397</v>
      </c>
      <c r="E145" s="93">
        <f t="shared" si="135"/>
        <v>132.72758470081737</v>
      </c>
      <c r="F145" s="93">
        <f t="shared" si="135"/>
        <v>137.71779062226432</v>
      </c>
      <c r="G145" s="93">
        <f t="shared" si="135"/>
        <v>135.77315552732037</v>
      </c>
      <c r="H145" s="93">
        <f t="shared" si="135"/>
        <v>135.22512200056343</v>
      </c>
      <c r="I145" s="93">
        <f t="shared" si="135"/>
        <v>138.54764025101579</v>
      </c>
      <c r="J145" s="93">
        <f t="shared" si="135"/>
        <v>135.33001128777008</v>
      </c>
      <c r="K145" s="93">
        <f t="shared" si="135"/>
        <v>129.3948091383669</v>
      </c>
      <c r="L145" s="93">
        <f t="shared" si="135"/>
        <v>121.00896025835191</v>
      </c>
      <c r="M145" s="93">
        <f t="shared" si="135"/>
        <v>109.02104592439653</v>
      </c>
      <c r="N145" s="93">
        <f t="shared" si="135"/>
        <v>108.44559654068607</v>
      </c>
      <c r="O145" s="93">
        <f t="shared" si="135"/>
        <v>104.66688788427106</v>
      </c>
      <c r="P145" s="97">
        <f t="shared" si="135"/>
        <v>100</v>
      </c>
      <c r="Q145" s="96">
        <f t="shared" si="135"/>
        <v>95.831209389652017</v>
      </c>
      <c r="R145" s="94">
        <f t="shared" si="135"/>
        <v>89.696957715765308</v>
      </c>
      <c r="S145" s="94">
        <f t="shared" si="135"/>
        <v>84.060171962879963</v>
      </c>
      <c r="T145" s="94">
        <f t="shared" si="135"/>
        <v>82.322648139588537</v>
      </c>
      <c r="U145" s="94">
        <f t="shared" si="135"/>
        <v>84.343136485926308</v>
      </c>
      <c r="V145" s="94">
        <f t="shared" si="135"/>
        <v>87.278888557136895</v>
      </c>
      <c r="W145" s="95">
        <f t="shared" si="135"/>
        <v>87.434527879677077</v>
      </c>
      <c r="Y145" s="34" t="s">
        <v>1</v>
      </c>
      <c r="Z145" s="153">
        <f t="shared" ref="Z145:AG145" si="136">Z25*100/$P$5</f>
        <v>78.351435668306976</v>
      </c>
      <c r="AA145" s="153">
        <f t="shared" si="136"/>
        <v>78.413781111471508</v>
      </c>
      <c r="AB145" s="153">
        <f t="shared" si="136"/>
        <v>81.163182244601998</v>
      </c>
      <c r="AC145" s="153">
        <f t="shared" si="136"/>
        <v>84.060171962879963</v>
      </c>
      <c r="AD145" s="159">
        <f t="shared" si="136"/>
        <v>75.757663451905884</v>
      </c>
      <c r="AE145" s="153">
        <f t="shared" si="136"/>
        <v>78.249273865616573</v>
      </c>
      <c r="AF145" s="153">
        <f t="shared" si="136"/>
        <v>72.783365204849702</v>
      </c>
      <c r="AG145" s="156">
        <f t="shared" si="136"/>
        <v>75.081287623943638</v>
      </c>
    </row>
    <row r="146" spans="2:33" s="20" customFormat="1" x14ac:dyDescent="0.2">
      <c r="B146" s="18" t="s">
        <v>2</v>
      </c>
      <c r="C146" s="38">
        <f t="shared" ref="C146:W146" si="137">C27*100/$P27</f>
        <v>79.682239248730596</v>
      </c>
      <c r="D146" s="38">
        <f t="shared" si="137"/>
        <v>84.299163809601154</v>
      </c>
      <c r="E146" s="38">
        <f t="shared" si="137"/>
        <v>88.7895328505371</v>
      </c>
      <c r="F146" s="38">
        <f t="shared" si="137"/>
        <v>86.9526578759112</v>
      </c>
      <c r="G146" s="38">
        <f t="shared" si="137"/>
        <v>88.679244754735677</v>
      </c>
      <c r="H146" s="38">
        <f t="shared" si="137"/>
        <v>85.092767716022863</v>
      </c>
      <c r="I146" s="38">
        <f t="shared" si="137"/>
        <v>89.617015557649253</v>
      </c>
      <c r="J146" s="38">
        <f t="shared" si="137"/>
        <v>92.56889506111483</v>
      </c>
      <c r="K146" s="38">
        <f t="shared" si="137"/>
        <v>98.36342993458031</v>
      </c>
      <c r="L146" s="38">
        <f t="shared" si="137"/>
        <v>106.55801184638064</v>
      </c>
      <c r="M146" s="38">
        <f t="shared" si="137"/>
        <v>113.11327978989544</v>
      </c>
      <c r="N146" s="38">
        <f t="shared" si="137"/>
        <v>114.36909133416678</v>
      </c>
      <c r="O146" s="38">
        <f t="shared" si="137"/>
        <v>111.94345320175667</v>
      </c>
      <c r="P146" s="98">
        <f t="shared" si="137"/>
        <v>100</v>
      </c>
      <c r="Q146" s="35">
        <f t="shared" si="137"/>
        <v>93.714283696834187</v>
      </c>
      <c r="R146" s="36">
        <f t="shared" si="137"/>
        <v>87.569264315138739</v>
      </c>
      <c r="S146" s="36">
        <f t="shared" si="137"/>
        <v>84.369080921072211</v>
      </c>
      <c r="T146" s="36">
        <f t="shared" si="137"/>
        <v>83.346307735452584</v>
      </c>
      <c r="U146" s="36">
        <f t="shared" si="137"/>
        <v>80.633560184624997</v>
      </c>
      <c r="V146" s="36">
        <f t="shared" si="137"/>
        <v>77.541398226029315</v>
      </c>
      <c r="W146" s="37">
        <f t="shared" si="137"/>
        <v>75.072392493520496</v>
      </c>
      <c r="Y146" s="18" t="s">
        <v>2</v>
      </c>
      <c r="Z146" s="4">
        <f t="shared" ref="Z146:AG146" si="138">Z26*100/$P$6</f>
        <v>77.936746216920724</v>
      </c>
      <c r="AA146" s="4">
        <f t="shared" si="138"/>
        <v>77.957422648009484</v>
      </c>
      <c r="AB146" s="4">
        <f t="shared" si="138"/>
        <v>81.112899495849604</v>
      </c>
      <c r="AC146" s="4">
        <f t="shared" si="138"/>
        <v>84.369080921072211</v>
      </c>
      <c r="AD146" s="133">
        <f t="shared" si="138"/>
        <v>77.675649603835865</v>
      </c>
      <c r="AE146" s="4">
        <f t="shared" si="138"/>
        <v>80.926526584500351</v>
      </c>
      <c r="AF146" s="4">
        <f t="shared" si="138"/>
        <v>77.84100607300887</v>
      </c>
      <c r="AG146" s="127">
        <f t="shared" si="138"/>
        <v>81.096426427321433</v>
      </c>
    </row>
    <row r="147" spans="2:33" s="20" customFormat="1" x14ac:dyDescent="0.2">
      <c r="B147" s="18" t="s">
        <v>3</v>
      </c>
      <c r="C147" s="38">
        <f t="shared" ref="C147:W147" si="139">C28*100/$P28</f>
        <v>45.35516602304893</v>
      </c>
      <c r="D147" s="38">
        <f t="shared" si="139"/>
        <v>50.469773170410633</v>
      </c>
      <c r="E147" s="38">
        <f t="shared" si="139"/>
        <v>56.705743211343474</v>
      </c>
      <c r="F147" s="38">
        <f t="shared" si="139"/>
        <v>60.218221216571919</v>
      </c>
      <c r="G147" s="38">
        <f t="shared" si="139"/>
        <v>63.811751635004988</v>
      </c>
      <c r="H147" s="38">
        <f t="shared" si="139"/>
        <v>69.395821803236998</v>
      </c>
      <c r="I147" s="38">
        <f t="shared" si="139"/>
        <v>76.060073898297134</v>
      </c>
      <c r="J147" s="38">
        <f t="shared" si="139"/>
        <v>83.528853900957543</v>
      </c>
      <c r="K147" s="38">
        <f t="shared" si="139"/>
        <v>85.738703836825493</v>
      </c>
      <c r="L147" s="38">
        <f t="shared" si="139"/>
        <v>87.903513167226421</v>
      </c>
      <c r="M147" s="38">
        <f t="shared" si="139"/>
        <v>88.241472782999395</v>
      </c>
      <c r="N147" s="38">
        <f t="shared" si="139"/>
        <v>89.092212972107902</v>
      </c>
      <c r="O147" s="38">
        <f t="shared" si="139"/>
        <v>96.379865643219119</v>
      </c>
      <c r="P147" s="98">
        <f t="shared" si="139"/>
        <v>99.999999999999986</v>
      </c>
      <c r="Q147" s="35">
        <f t="shared" si="139"/>
        <v>104.0230566268949</v>
      </c>
      <c r="R147" s="36">
        <f t="shared" si="139"/>
        <v>105.82664170562791</v>
      </c>
      <c r="S147" s="36">
        <f t="shared" si="139"/>
        <v>105.4333126850896</v>
      </c>
      <c r="T147" s="36">
        <f t="shared" si="139"/>
        <v>98.819997191132543</v>
      </c>
      <c r="U147" s="36">
        <f t="shared" si="139"/>
        <v>92.12749787378192</v>
      </c>
      <c r="V147" s="36">
        <f t="shared" si="139"/>
        <v>85.52928035575394</v>
      </c>
      <c r="W147" s="37">
        <f t="shared" si="139"/>
        <v>81.12808177509271</v>
      </c>
      <c r="Y147" s="18" t="s">
        <v>3</v>
      </c>
      <c r="Z147" s="4">
        <f t="shared" ref="Z147:AG147" si="140">Z27*100/$P$7</f>
        <v>106.10534761824429</v>
      </c>
      <c r="AA147" s="4">
        <f t="shared" si="140"/>
        <v>106.37826507319917</v>
      </c>
      <c r="AB147" s="4">
        <f t="shared" si="140"/>
        <v>104.83244320476703</v>
      </c>
      <c r="AC147" s="4">
        <f t="shared" si="140"/>
        <v>105.4333126850896</v>
      </c>
      <c r="AD147" s="133">
        <f t="shared" si="140"/>
        <v>102.65158024630438</v>
      </c>
      <c r="AE147" s="4">
        <f t="shared" si="140"/>
        <v>103.24949572047021</v>
      </c>
      <c r="AF147" s="4">
        <f t="shared" si="140"/>
        <v>102.86206582777277</v>
      </c>
      <c r="AG147" s="127">
        <f t="shared" si="140"/>
        <v>103.46087123672356</v>
      </c>
    </row>
    <row r="148" spans="2:33" s="20" customFormat="1" x14ac:dyDescent="0.2">
      <c r="B148" s="18" t="s">
        <v>4</v>
      </c>
      <c r="C148" s="38">
        <f t="shared" ref="C148:W148" si="141">C29*100/$P29</f>
        <v>23.021339551437968</v>
      </c>
      <c r="D148" s="38">
        <f t="shared" si="141"/>
        <v>25.837467547319985</v>
      </c>
      <c r="E148" s="38">
        <f t="shared" si="141"/>
        <v>29.447664310491554</v>
      </c>
      <c r="F148" s="38">
        <f t="shared" si="141"/>
        <v>33.665333816937576</v>
      </c>
      <c r="G148" s="38">
        <f t="shared" si="141"/>
        <v>40.657087718200337</v>
      </c>
      <c r="H148" s="38">
        <f t="shared" si="141"/>
        <v>48.065355323517572</v>
      </c>
      <c r="I148" s="38">
        <f t="shared" si="141"/>
        <v>55.373978712892892</v>
      </c>
      <c r="J148" s="38">
        <f t="shared" si="141"/>
        <v>58.264013542094077</v>
      </c>
      <c r="K148" s="38">
        <f t="shared" si="141"/>
        <v>60.922235644247678</v>
      </c>
      <c r="L148" s="38">
        <f t="shared" si="141"/>
        <v>71.366853336142128</v>
      </c>
      <c r="M148" s="38">
        <f t="shared" si="141"/>
        <v>82.355217306803269</v>
      </c>
      <c r="N148" s="38">
        <f t="shared" si="141"/>
        <v>88.38939954774483</v>
      </c>
      <c r="O148" s="38">
        <f t="shared" si="141"/>
        <v>92.993746785581607</v>
      </c>
      <c r="P148" s="98">
        <f t="shared" si="141"/>
        <v>100</v>
      </c>
      <c r="Q148" s="35">
        <f t="shared" si="141"/>
        <v>104.51620948257137</v>
      </c>
      <c r="R148" s="36">
        <f t="shared" si="141"/>
        <v>110.49820494955011</v>
      </c>
      <c r="S148" s="36">
        <f t="shared" si="141"/>
        <v>116.46040262405944</v>
      </c>
      <c r="T148" s="36">
        <f t="shared" si="141"/>
        <v>124.66135900084015</v>
      </c>
      <c r="U148" s="36">
        <f t="shared" si="141"/>
        <v>131.83080732097667</v>
      </c>
      <c r="V148" s="36">
        <f t="shared" si="141"/>
        <v>137.65045265708901</v>
      </c>
      <c r="W148" s="37">
        <f t="shared" si="141"/>
        <v>140.08852978592975</v>
      </c>
      <c r="Y148" s="18" t="s">
        <v>4</v>
      </c>
      <c r="Z148" s="4">
        <f t="shared" ref="Z148:AG148" si="142">Z28*100/$P$8</f>
        <v>111.60103141677293</v>
      </c>
      <c r="AA148" s="4">
        <f t="shared" si="142"/>
        <v>115.65877510343586</v>
      </c>
      <c r="AB148" s="4">
        <f t="shared" si="142"/>
        <v>115.88826277349288</v>
      </c>
      <c r="AC148" s="4">
        <f t="shared" si="142"/>
        <v>116.46040262405944</v>
      </c>
      <c r="AD148" s="133">
        <f t="shared" si="142"/>
        <v>111.86256012196763</v>
      </c>
      <c r="AE148" s="4">
        <f t="shared" si="142"/>
        <v>112.42046876116116</v>
      </c>
      <c r="AF148" s="4">
        <f t="shared" si="142"/>
        <v>111.92454290091872</v>
      </c>
      <c r="AG148" s="127">
        <f t="shared" si="142"/>
        <v>112.48271944431764</v>
      </c>
    </row>
    <row r="149" spans="2:33" s="20" customFormat="1" ht="13.5" thickBot="1" x14ac:dyDescent="0.25">
      <c r="B149" s="105" t="s">
        <v>5</v>
      </c>
      <c r="C149" s="106">
        <f t="shared" ref="C149:W149" si="143">C30*100/$P30</f>
        <v>10.151619595439209</v>
      </c>
      <c r="D149" s="106">
        <f t="shared" si="143"/>
        <v>10.473526763480688</v>
      </c>
      <c r="E149" s="106">
        <f t="shared" si="143"/>
        <v>10.449779513379267</v>
      </c>
      <c r="F149" s="106">
        <f t="shared" si="143"/>
        <v>14.160287341726228</v>
      </c>
      <c r="G149" s="106">
        <f t="shared" si="143"/>
        <v>19.703950948735628</v>
      </c>
      <c r="H149" s="106">
        <f t="shared" si="143"/>
        <v>26.783270062303551</v>
      </c>
      <c r="I149" s="106">
        <f t="shared" si="143"/>
        <v>27.827819243847983</v>
      </c>
      <c r="J149" s="106">
        <f t="shared" si="143"/>
        <v>30.385595973521813</v>
      </c>
      <c r="K149" s="106">
        <f t="shared" si="143"/>
        <v>38.77662083227515</v>
      </c>
      <c r="L149" s="106">
        <f t="shared" si="143"/>
        <v>49.178576022533498</v>
      </c>
      <c r="M149" s="106">
        <f t="shared" si="143"/>
        <v>60.269531288651123</v>
      </c>
      <c r="N149" s="106">
        <f t="shared" si="143"/>
        <v>62.765631132644884</v>
      </c>
      <c r="O149" s="106">
        <f t="shared" si="143"/>
        <v>71.281988700266837</v>
      </c>
      <c r="P149" s="107">
        <f t="shared" si="143"/>
        <v>100</v>
      </c>
      <c r="Q149" s="108">
        <f t="shared" si="143"/>
        <v>118.63092110445635</v>
      </c>
      <c r="R149" s="109">
        <f t="shared" si="143"/>
        <v>135.14862860444114</v>
      </c>
      <c r="S149" s="109">
        <f t="shared" si="143"/>
        <v>133.77600908297407</v>
      </c>
      <c r="T149" s="109">
        <f t="shared" si="143"/>
        <v>151.05831126047272</v>
      </c>
      <c r="U149" s="109">
        <f t="shared" si="143"/>
        <v>166.3870502897945</v>
      </c>
      <c r="V149" s="109">
        <f t="shared" si="143"/>
        <v>187.60701287681189</v>
      </c>
      <c r="W149" s="110">
        <f t="shared" si="143"/>
        <v>205.88973200546192</v>
      </c>
      <c r="Y149" s="88" t="s">
        <v>5</v>
      </c>
      <c r="Z149" s="4">
        <f t="shared" ref="Z149:AG149" si="144">Z29*100/$P$9</f>
        <v>117.32409773603899</v>
      </c>
      <c r="AA149" s="4">
        <f t="shared" si="144"/>
        <v>133.04432093782663</v>
      </c>
      <c r="AB149" s="4">
        <f t="shared" si="144"/>
        <v>133.34204598133388</v>
      </c>
      <c r="AC149" s="4">
        <f t="shared" si="144"/>
        <v>133.77600908297407</v>
      </c>
      <c r="AD149" s="133">
        <f t="shared" si="144"/>
        <v>121.35182017554885</v>
      </c>
      <c r="AE149" s="4">
        <f t="shared" si="144"/>
        <v>121.75388001672988</v>
      </c>
      <c r="AF149" s="4">
        <f t="shared" si="144"/>
        <v>120.61935844587444</v>
      </c>
      <c r="AG149" s="127">
        <f t="shared" si="144"/>
        <v>121.01974721736251</v>
      </c>
    </row>
    <row r="150" spans="2:33" s="20" customFormat="1" ht="14.25" thickBot="1" x14ac:dyDescent="0.3">
      <c r="B150" s="111" t="s">
        <v>155</v>
      </c>
      <c r="C150" s="112">
        <f t="shared" ref="C150:W150" si="145">C31*100/$P31</f>
        <v>70.296448209977171</v>
      </c>
      <c r="D150" s="112">
        <f t="shared" si="145"/>
        <v>73.028852963772948</v>
      </c>
      <c r="E150" s="112">
        <f t="shared" si="145"/>
        <v>76.374850364035126</v>
      </c>
      <c r="F150" s="112">
        <f t="shared" si="145"/>
        <v>78.563039773925581</v>
      </c>
      <c r="G150" s="112">
        <f t="shared" si="145"/>
        <v>81.173571456595496</v>
      </c>
      <c r="H150" s="112">
        <f t="shared" si="145"/>
        <v>82.927593231103501</v>
      </c>
      <c r="I150" s="112">
        <f t="shared" si="145"/>
        <v>88.371487319324757</v>
      </c>
      <c r="J150" s="112">
        <f t="shared" si="145"/>
        <v>91.315532908492145</v>
      </c>
      <c r="K150" s="112">
        <f t="shared" si="145"/>
        <v>93.211228789637289</v>
      </c>
      <c r="L150" s="112">
        <f t="shared" si="145"/>
        <v>97.034035125010845</v>
      </c>
      <c r="M150" s="112">
        <f t="shared" si="145"/>
        <v>99.241196689856281</v>
      </c>
      <c r="N150" s="112">
        <f t="shared" si="145"/>
        <v>101.03051956627812</v>
      </c>
      <c r="O150" s="112">
        <f t="shared" si="145"/>
        <v>102.4062494646813</v>
      </c>
      <c r="P150" s="113">
        <f t="shared" si="145"/>
        <v>100</v>
      </c>
      <c r="Q150" s="114">
        <f t="shared" si="145"/>
        <v>99.139133356446692</v>
      </c>
      <c r="R150" s="115">
        <f t="shared" si="145"/>
        <v>97.654755431204535</v>
      </c>
      <c r="S150" s="115">
        <f t="shared" si="145"/>
        <v>96.644688710835027</v>
      </c>
      <c r="T150" s="115">
        <f t="shared" si="145"/>
        <v>95.916115992268885</v>
      </c>
      <c r="U150" s="115">
        <f t="shared" si="145"/>
        <v>95.127139441767937</v>
      </c>
      <c r="V150" s="115">
        <f t="shared" si="145"/>
        <v>94.134809703967321</v>
      </c>
      <c r="W150" s="116">
        <f t="shared" si="145"/>
        <v>92.686270724866716</v>
      </c>
      <c r="Y150" s="135" t="s">
        <v>155</v>
      </c>
      <c r="Z150" s="8">
        <f t="shared" ref="Z150:AG150" si="146">Z30*100/$P$10</f>
        <v>92.580708182706175</v>
      </c>
      <c r="AA150" s="8">
        <f t="shared" si="146"/>
        <v>93.520568329643623</v>
      </c>
      <c r="AB150" s="8">
        <f t="shared" si="146"/>
        <v>94.729031177915928</v>
      </c>
      <c r="AC150" s="8">
        <f t="shared" si="146"/>
        <v>96.644688710835027</v>
      </c>
      <c r="AD150" s="136">
        <f t="shared" si="146"/>
        <v>91.121084863484441</v>
      </c>
      <c r="AE150" s="8">
        <f t="shared" si="146"/>
        <v>92.952250489323902</v>
      </c>
      <c r="AF150" s="8">
        <f t="shared" si="146"/>
        <v>90.665172689700526</v>
      </c>
      <c r="AG150" s="128">
        <f t="shared" si="146"/>
        <v>92.460388650538761</v>
      </c>
    </row>
    <row r="151" spans="2:33" s="20" customFormat="1" ht="14.25" thickBot="1" x14ac:dyDescent="0.3">
      <c r="B151" s="31" t="s">
        <v>12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3"/>
      <c r="Q151" s="31"/>
      <c r="R151" s="91"/>
      <c r="S151" s="91"/>
      <c r="T151" s="91"/>
      <c r="U151" s="91"/>
      <c r="V151" s="91"/>
      <c r="W151" s="92"/>
      <c r="Y151" s="175">
        <v>2035</v>
      </c>
      <c r="Z151" s="154" t="s">
        <v>8</v>
      </c>
      <c r="AA151" s="154" t="s">
        <v>9</v>
      </c>
      <c r="AB151" s="154" t="s">
        <v>10</v>
      </c>
      <c r="AC151" s="154" t="s">
        <v>11</v>
      </c>
      <c r="AD151" s="154" t="s">
        <v>12</v>
      </c>
      <c r="AE151" s="154" t="s">
        <v>13</v>
      </c>
      <c r="AF151" s="154" t="s">
        <v>14</v>
      </c>
      <c r="AG151" s="155" t="s">
        <v>15</v>
      </c>
    </row>
    <row r="152" spans="2:33" s="20" customFormat="1" x14ac:dyDescent="0.2">
      <c r="B152" s="21" t="s">
        <v>1</v>
      </c>
      <c r="C152" s="93">
        <f t="shared" ref="C152:W152" si="147">C33*100/$P33</f>
        <v>139.36742164264473</v>
      </c>
      <c r="D152" s="93">
        <f t="shared" si="147"/>
        <v>135.56096624824397</v>
      </c>
      <c r="E152" s="93">
        <f t="shared" si="147"/>
        <v>132.72758470081737</v>
      </c>
      <c r="F152" s="93">
        <f t="shared" si="147"/>
        <v>137.71779062226432</v>
      </c>
      <c r="G152" s="93">
        <f t="shared" si="147"/>
        <v>135.77315552732037</v>
      </c>
      <c r="H152" s="93">
        <f t="shared" si="147"/>
        <v>135.22512200056343</v>
      </c>
      <c r="I152" s="93">
        <f t="shared" si="147"/>
        <v>138.54764025101579</v>
      </c>
      <c r="J152" s="93">
        <f t="shared" si="147"/>
        <v>135.33001128777008</v>
      </c>
      <c r="K152" s="93">
        <f t="shared" si="147"/>
        <v>129.3948091383669</v>
      </c>
      <c r="L152" s="93">
        <f t="shared" si="147"/>
        <v>121.00896025835191</v>
      </c>
      <c r="M152" s="93">
        <f t="shared" si="147"/>
        <v>109.02104592439653</v>
      </c>
      <c r="N152" s="93">
        <f t="shared" si="147"/>
        <v>108.44559654068607</v>
      </c>
      <c r="O152" s="93">
        <f t="shared" si="147"/>
        <v>104.66688788427106</v>
      </c>
      <c r="P152" s="97">
        <f t="shared" si="147"/>
        <v>100</v>
      </c>
      <c r="Q152" s="96">
        <f t="shared" si="147"/>
        <v>93.937927568361459</v>
      </c>
      <c r="R152" s="94">
        <f t="shared" si="147"/>
        <v>85.308966877292178</v>
      </c>
      <c r="S152" s="94">
        <f t="shared" si="147"/>
        <v>75.757663451905884</v>
      </c>
      <c r="T152" s="94">
        <f t="shared" si="147"/>
        <v>68.445736917028313</v>
      </c>
      <c r="U152" s="94">
        <f t="shared" si="147"/>
        <v>66.032925798544071</v>
      </c>
      <c r="V152" s="94">
        <f t="shared" si="147"/>
        <v>65.481365326289449</v>
      </c>
      <c r="W152" s="95">
        <f t="shared" si="147"/>
        <v>63.91889839779531</v>
      </c>
      <c r="Y152" s="34" t="s">
        <v>1</v>
      </c>
      <c r="Z152" s="153">
        <f t="shared" ref="Z152:AG152" si="148">Z32*100/$P$5</f>
        <v>70.806892797221693</v>
      </c>
      <c r="AA152" s="153">
        <f t="shared" si="148"/>
        <v>74.073441415966428</v>
      </c>
      <c r="AB152" s="153">
        <f t="shared" si="148"/>
        <v>77.92194375895879</v>
      </c>
      <c r="AC152" s="153">
        <f t="shared" si="148"/>
        <v>82.322648139588537</v>
      </c>
      <c r="AD152" s="159">
        <f t="shared" si="148"/>
        <v>68.445736917028313</v>
      </c>
      <c r="AE152" s="153">
        <f t="shared" si="148"/>
        <v>72.316408576643624</v>
      </c>
      <c r="AF152" s="153">
        <f t="shared" si="148"/>
        <v>67.842749703661738</v>
      </c>
      <c r="AG152" s="156">
        <f t="shared" si="148"/>
        <v>72.091631416341258</v>
      </c>
    </row>
    <row r="153" spans="2:33" s="20" customFormat="1" x14ac:dyDescent="0.2">
      <c r="B153" s="18" t="s">
        <v>2</v>
      </c>
      <c r="C153" s="38">
        <f t="shared" ref="C153:W153" si="149">C34*100/$P34</f>
        <v>79.682239248730596</v>
      </c>
      <c r="D153" s="38">
        <f t="shared" si="149"/>
        <v>84.299163809601154</v>
      </c>
      <c r="E153" s="38">
        <f t="shared" si="149"/>
        <v>88.7895328505371</v>
      </c>
      <c r="F153" s="38">
        <f t="shared" si="149"/>
        <v>86.9526578759112</v>
      </c>
      <c r="G153" s="38">
        <f t="shared" si="149"/>
        <v>88.679244754735677</v>
      </c>
      <c r="H153" s="38">
        <f t="shared" si="149"/>
        <v>85.092767716022863</v>
      </c>
      <c r="I153" s="38">
        <f t="shared" si="149"/>
        <v>89.617015557649253</v>
      </c>
      <c r="J153" s="38">
        <f t="shared" si="149"/>
        <v>92.56889506111483</v>
      </c>
      <c r="K153" s="38">
        <f t="shared" si="149"/>
        <v>98.36342993458031</v>
      </c>
      <c r="L153" s="38">
        <f t="shared" si="149"/>
        <v>106.55801184638064</v>
      </c>
      <c r="M153" s="38">
        <f t="shared" si="149"/>
        <v>113.11327978989544</v>
      </c>
      <c r="N153" s="38">
        <f t="shared" si="149"/>
        <v>114.36909133416678</v>
      </c>
      <c r="O153" s="38">
        <f t="shared" si="149"/>
        <v>111.94345320175667</v>
      </c>
      <c r="P153" s="98">
        <f t="shared" si="149"/>
        <v>100</v>
      </c>
      <c r="Q153" s="35">
        <f t="shared" si="149"/>
        <v>91.356508759851934</v>
      </c>
      <c r="R153" s="36">
        <f t="shared" si="149"/>
        <v>82.795639052802954</v>
      </c>
      <c r="S153" s="36">
        <f t="shared" si="149"/>
        <v>77.675649603835865</v>
      </c>
      <c r="T153" s="36">
        <f t="shared" si="149"/>
        <v>75.097048251741626</v>
      </c>
      <c r="U153" s="36">
        <f t="shared" si="149"/>
        <v>71.17382192838582</v>
      </c>
      <c r="V153" s="36">
        <f t="shared" si="149"/>
        <v>66.769234155166899</v>
      </c>
      <c r="W153" s="37">
        <f t="shared" si="149"/>
        <v>62.405725096964687</v>
      </c>
      <c r="Y153" s="18" t="s">
        <v>2</v>
      </c>
      <c r="Z153" s="4">
        <f t="shared" ref="Z153:AG153" si="150">Z33*100/$P$6</f>
        <v>74.740220264118705</v>
      </c>
      <c r="AA153" s="4">
        <f t="shared" si="150"/>
        <v>74.75891699972243</v>
      </c>
      <c r="AB153" s="4">
        <f t="shared" si="150"/>
        <v>79.30598350806271</v>
      </c>
      <c r="AC153" s="4">
        <f t="shared" si="150"/>
        <v>83.346307735452584</v>
      </c>
      <c r="AD153" s="133">
        <f t="shared" si="150"/>
        <v>75.097048251741626</v>
      </c>
      <c r="AE153" s="4">
        <f t="shared" si="150"/>
        <v>79.128472100253845</v>
      </c>
      <c r="AF153" s="4">
        <f t="shared" si="150"/>
        <v>75.31724850597486</v>
      </c>
      <c r="AG153" s="127">
        <f t="shared" si="150"/>
        <v>79.356039827389594</v>
      </c>
    </row>
    <row r="154" spans="2:33" s="20" customFormat="1" x14ac:dyDescent="0.2">
      <c r="B154" s="18" t="s">
        <v>3</v>
      </c>
      <c r="C154" s="38">
        <f t="shared" ref="C154:W154" si="151">C35*100/$P35</f>
        <v>45.35516602304893</v>
      </c>
      <c r="D154" s="38">
        <f t="shared" si="151"/>
        <v>50.469773170410633</v>
      </c>
      <c r="E154" s="38">
        <f t="shared" si="151"/>
        <v>56.705743211343474</v>
      </c>
      <c r="F154" s="38">
        <f t="shared" si="151"/>
        <v>60.218221216571919</v>
      </c>
      <c r="G154" s="38">
        <f t="shared" si="151"/>
        <v>63.811751635004988</v>
      </c>
      <c r="H154" s="38">
        <f t="shared" si="151"/>
        <v>69.395821803236998</v>
      </c>
      <c r="I154" s="38">
        <f t="shared" si="151"/>
        <v>76.060073898297134</v>
      </c>
      <c r="J154" s="38">
        <f t="shared" si="151"/>
        <v>83.528853900957543</v>
      </c>
      <c r="K154" s="38">
        <f t="shared" si="151"/>
        <v>85.738703836825493</v>
      </c>
      <c r="L154" s="38">
        <f t="shared" si="151"/>
        <v>87.903513167226421</v>
      </c>
      <c r="M154" s="38">
        <f t="shared" si="151"/>
        <v>88.241472782999395</v>
      </c>
      <c r="N154" s="38">
        <f t="shared" si="151"/>
        <v>89.092212972107902</v>
      </c>
      <c r="O154" s="38">
        <f t="shared" si="151"/>
        <v>96.379865643219119</v>
      </c>
      <c r="P154" s="98">
        <f t="shared" si="151"/>
        <v>99.999999999999986</v>
      </c>
      <c r="Q154" s="35">
        <f t="shared" si="151"/>
        <v>103.31978331267669</v>
      </c>
      <c r="R154" s="36">
        <f t="shared" si="151"/>
        <v>104.35007094673085</v>
      </c>
      <c r="S154" s="36">
        <f t="shared" si="151"/>
        <v>102.65158024630438</v>
      </c>
      <c r="T154" s="36">
        <f t="shared" si="151"/>
        <v>94.081533484175466</v>
      </c>
      <c r="U154" s="36">
        <f t="shared" si="151"/>
        <v>84.988904508267112</v>
      </c>
      <c r="V154" s="36">
        <f t="shared" si="151"/>
        <v>75.865943218566926</v>
      </c>
      <c r="W154" s="37">
        <f t="shared" si="151"/>
        <v>69.360451871576402</v>
      </c>
      <c r="Y154" s="18" t="s">
        <v>3</v>
      </c>
      <c r="Z154" s="4">
        <f t="shared" ref="Z154:AG154" si="152">Z34*100/$P$7</f>
        <v>98.628707368321216</v>
      </c>
      <c r="AA154" s="4">
        <f t="shared" si="152"/>
        <v>99.014801484977752</v>
      </c>
      <c r="AB154" s="4">
        <f t="shared" si="152"/>
        <v>97.672760626490671</v>
      </c>
      <c r="AC154" s="4">
        <f t="shared" si="152"/>
        <v>98.819997191132543</v>
      </c>
      <c r="AD154" s="133">
        <f t="shared" si="152"/>
        <v>94.081533484175466</v>
      </c>
      <c r="AE154" s="4">
        <f t="shared" si="152"/>
        <v>95.220737047093479</v>
      </c>
      <c r="AF154" s="4">
        <f t="shared" si="152"/>
        <v>94.365723030704913</v>
      </c>
      <c r="AG154" s="127">
        <f t="shared" si="152"/>
        <v>95.507237047017853</v>
      </c>
    </row>
    <row r="155" spans="2:33" s="20" customFormat="1" x14ac:dyDescent="0.2">
      <c r="B155" s="18" t="s">
        <v>4</v>
      </c>
      <c r="C155" s="38">
        <f t="shared" ref="C155:W155" si="153">C36*100/$P36</f>
        <v>23.021339551437968</v>
      </c>
      <c r="D155" s="38">
        <f t="shared" si="153"/>
        <v>25.837467547319985</v>
      </c>
      <c r="E155" s="38">
        <f t="shared" si="153"/>
        <v>29.447664310491554</v>
      </c>
      <c r="F155" s="38">
        <f t="shared" si="153"/>
        <v>33.665333816937576</v>
      </c>
      <c r="G155" s="38">
        <f t="shared" si="153"/>
        <v>40.657087718200337</v>
      </c>
      <c r="H155" s="38">
        <f t="shared" si="153"/>
        <v>48.065355323517572</v>
      </c>
      <c r="I155" s="38">
        <f t="shared" si="153"/>
        <v>55.373978712892892</v>
      </c>
      <c r="J155" s="38">
        <f t="shared" si="153"/>
        <v>58.264013542094077</v>
      </c>
      <c r="K155" s="38">
        <f t="shared" si="153"/>
        <v>60.922235644247678</v>
      </c>
      <c r="L155" s="38">
        <f t="shared" si="153"/>
        <v>71.366853336142128</v>
      </c>
      <c r="M155" s="38">
        <f t="shared" si="153"/>
        <v>82.355217306803269</v>
      </c>
      <c r="N155" s="38">
        <f t="shared" si="153"/>
        <v>88.38939954774483</v>
      </c>
      <c r="O155" s="38">
        <f t="shared" si="153"/>
        <v>92.993746785581607</v>
      </c>
      <c r="P155" s="98">
        <f t="shared" si="153"/>
        <v>100</v>
      </c>
      <c r="Q155" s="35">
        <f t="shared" si="153"/>
        <v>103.738577683052</v>
      </c>
      <c r="R155" s="36">
        <f t="shared" si="153"/>
        <v>108.00064692057276</v>
      </c>
      <c r="S155" s="36">
        <f t="shared" si="153"/>
        <v>111.86256012196763</v>
      </c>
      <c r="T155" s="36">
        <f t="shared" si="153"/>
        <v>116.97736166470746</v>
      </c>
      <c r="U155" s="36">
        <f t="shared" si="153"/>
        <v>120.51362699881219</v>
      </c>
      <c r="V155" s="36">
        <f t="shared" si="153"/>
        <v>122.14747517976697</v>
      </c>
      <c r="W155" s="37">
        <f t="shared" si="153"/>
        <v>119.93077725781916</v>
      </c>
      <c r="Y155" s="18" t="s">
        <v>4</v>
      </c>
      <c r="Z155" s="4">
        <f t="shared" ref="Z155:AG155" si="154">Z35*100/$P$8</f>
        <v>117.55864450383208</v>
      </c>
      <c r="AA155" s="4">
        <f t="shared" si="154"/>
        <v>123.9390694466358</v>
      </c>
      <c r="AB155" s="4">
        <f t="shared" si="154"/>
        <v>123.9666870030386</v>
      </c>
      <c r="AC155" s="4">
        <f t="shared" si="154"/>
        <v>124.66135900084015</v>
      </c>
      <c r="AD155" s="133">
        <f t="shared" si="154"/>
        <v>116.97736166470746</v>
      </c>
      <c r="AE155" s="4">
        <f t="shared" si="154"/>
        <v>117.64075328939811</v>
      </c>
      <c r="AF155" s="4">
        <f t="shared" si="154"/>
        <v>117.21083098860645</v>
      </c>
      <c r="AG155" s="127">
        <f t="shared" si="154"/>
        <v>117.87499707597019</v>
      </c>
    </row>
    <row r="156" spans="2:33" s="20" customFormat="1" ht="13.5" thickBot="1" x14ac:dyDescent="0.25">
      <c r="B156" s="105" t="s">
        <v>5</v>
      </c>
      <c r="C156" s="106">
        <f t="shared" ref="C156:W156" si="155">C37*100/$P37</f>
        <v>10.151619595439209</v>
      </c>
      <c r="D156" s="106">
        <f t="shared" si="155"/>
        <v>10.473526763480688</v>
      </c>
      <c r="E156" s="106">
        <f t="shared" si="155"/>
        <v>10.449779513379267</v>
      </c>
      <c r="F156" s="106">
        <f t="shared" si="155"/>
        <v>14.160287341726228</v>
      </c>
      <c r="G156" s="106">
        <f t="shared" si="155"/>
        <v>19.703950948735628</v>
      </c>
      <c r="H156" s="106">
        <f t="shared" si="155"/>
        <v>26.783270062303551</v>
      </c>
      <c r="I156" s="106">
        <f t="shared" si="155"/>
        <v>27.827819243847983</v>
      </c>
      <c r="J156" s="106">
        <f t="shared" si="155"/>
        <v>30.385595973521813</v>
      </c>
      <c r="K156" s="106">
        <f t="shared" si="155"/>
        <v>38.77662083227515</v>
      </c>
      <c r="L156" s="106">
        <f t="shared" si="155"/>
        <v>49.178576022533498</v>
      </c>
      <c r="M156" s="106">
        <f t="shared" si="155"/>
        <v>60.269531288651123</v>
      </c>
      <c r="N156" s="106">
        <f t="shared" si="155"/>
        <v>62.765631132644884</v>
      </c>
      <c r="O156" s="106">
        <f t="shared" si="155"/>
        <v>71.281988700266837</v>
      </c>
      <c r="P156" s="107">
        <f t="shared" si="155"/>
        <v>100</v>
      </c>
      <c r="Q156" s="108">
        <f t="shared" si="155"/>
        <v>116.66581734312433</v>
      </c>
      <c r="R156" s="109">
        <f t="shared" si="155"/>
        <v>127.09438031506102</v>
      </c>
      <c r="S156" s="109">
        <f t="shared" si="155"/>
        <v>121.35182017554885</v>
      </c>
      <c r="T156" s="109">
        <f t="shared" si="155"/>
        <v>129.0513714415419</v>
      </c>
      <c r="U156" s="109">
        <f t="shared" si="155"/>
        <v>133.30768628169824</v>
      </c>
      <c r="V156" s="109">
        <f t="shared" si="155"/>
        <v>141.42064302375476</v>
      </c>
      <c r="W156" s="110">
        <f t="shared" si="155"/>
        <v>145.59192476095927</v>
      </c>
      <c r="Y156" s="88" t="s">
        <v>5</v>
      </c>
      <c r="Z156" s="4">
        <f t="shared" ref="Z156:AG156" si="156">Z36*100/$P$9</f>
        <v>125.18785353948964</v>
      </c>
      <c r="AA156" s="4">
        <f t="shared" si="156"/>
        <v>149.70048429572662</v>
      </c>
      <c r="AB156" s="4">
        <f t="shared" si="156"/>
        <v>150.35317577482272</v>
      </c>
      <c r="AC156" s="4">
        <f t="shared" si="156"/>
        <v>151.05831126047272</v>
      </c>
      <c r="AD156" s="133">
        <f t="shared" si="156"/>
        <v>129.0513714415419</v>
      </c>
      <c r="AE156" s="4">
        <f t="shared" si="156"/>
        <v>129.66667451877339</v>
      </c>
      <c r="AF156" s="4">
        <f t="shared" si="156"/>
        <v>128.94784759482766</v>
      </c>
      <c r="AG156" s="127">
        <f t="shared" si="156"/>
        <v>129.56284464175732</v>
      </c>
    </row>
    <row r="157" spans="2:33" s="20" customFormat="1" ht="14.25" thickBot="1" x14ac:dyDescent="0.3">
      <c r="B157" s="111" t="s">
        <v>155</v>
      </c>
      <c r="C157" s="112">
        <f t="shared" ref="C157:W157" si="157">C38*100/$P38</f>
        <v>70.296448209977171</v>
      </c>
      <c r="D157" s="112">
        <f t="shared" si="157"/>
        <v>73.028852963772948</v>
      </c>
      <c r="E157" s="112">
        <f t="shared" si="157"/>
        <v>76.374850364035126</v>
      </c>
      <c r="F157" s="112">
        <f t="shared" si="157"/>
        <v>78.563039773925581</v>
      </c>
      <c r="G157" s="112">
        <f t="shared" si="157"/>
        <v>81.173571456595496</v>
      </c>
      <c r="H157" s="112">
        <f t="shared" si="157"/>
        <v>82.927593231103501</v>
      </c>
      <c r="I157" s="112">
        <f t="shared" si="157"/>
        <v>88.371487319324757</v>
      </c>
      <c r="J157" s="112">
        <f t="shared" si="157"/>
        <v>91.315532908492145</v>
      </c>
      <c r="K157" s="112">
        <f t="shared" si="157"/>
        <v>93.211228789637289</v>
      </c>
      <c r="L157" s="112">
        <f t="shared" si="157"/>
        <v>97.034035125010845</v>
      </c>
      <c r="M157" s="112">
        <f t="shared" si="157"/>
        <v>99.241196689856281</v>
      </c>
      <c r="N157" s="112">
        <f t="shared" si="157"/>
        <v>101.03051956627812</v>
      </c>
      <c r="O157" s="112">
        <f t="shared" si="157"/>
        <v>102.4062494646813</v>
      </c>
      <c r="P157" s="113">
        <f t="shared" si="157"/>
        <v>100</v>
      </c>
      <c r="Q157" s="114">
        <f t="shared" si="157"/>
        <v>97.644241578171361</v>
      </c>
      <c r="R157" s="115">
        <f t="shared" si="157"/>
        <v>94.313055911778591</v>
      </c>
      <c r="S157" s="115">
        <f t="shared" si="157"/>
        <v>91.121084863484441</v>
      </c>
      <c r="T157" s="115">
        <f t="shared" si="157"/>
        <v>87.626764672222762</v>
      </c>
      <c r="U157" s="115">
        <f t="shared" si="157"/>
        <v>84.175153345683313</v>
      </c>
      <c r="V157" s="115">
        <f t="shared" si="157"/>
        <v>80.522183306653545</v>
      </c>
      <c r="W157" s="116">
        <f t="shared" si="157"/>
        <v>76.580610846854711</v>
      </c>
      <c r="Y157" s="135" t="s">
        <v>155</v>
      </c>
      <c r="Z157" s="8">
        <f t="shared" ref="Z157:AG157" si="158">Z37*100/$P$10</f>
        <v>89.306152769972002</v>
      </c>
      <c r="AA157" s="8">
        <f t="shared" si="158"/>
        <v>91.385298060944862</v>
      </c>
      <c r="AB157" s="8">
        <f t="shared" si="158"/>
        <v>93.277922325270552</v>
      </c>
      <c r="AC157" s="8">
        <f t="shared" si="158"/>
        <v>95.916115992268885</v>
      </c>
      <c r="AD157" s="136">
        <f t="shared" si="158"/>
        <v>87.626764672222762</v>
      </c>
      <c r="AE157" s="8">
        <f t="shared" si="158"/>
        <v>90.150076032026661</v>
      </c>
      <c r="AF157" s="8">
        <f t="shared" si="158"/>
        <v>87.706450194219883</v>
      </c>
      <c r="AG157" s="128">
        <f t="shared" si="158"/>
        <v>90.306654293882687</v>
      </c>
    </row>
    <row r="158" spans="2:33" s="20" customFormat="1" ht="14.25" thickBot="1" x14ac:dyDescent="0.3">
      <c r="B158" s="31" t="s">
        <v>13</v>
      </c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3"/>
      <c r="Q158" s="31"/>
      <c r="R158" s="91"/>
      <c r="S158" s="91"/>
      <c r="T158" s="91"/>
      <c r="U158" s="91"/>
      <c r="V158" s="91"/>
      <c r="W158" s="92"/>
      <c r="Y158" s="175">
        <v>2040</v>
      </c>
      <c r="Z158" s="154" t="s">
        <v>8</v>
      </c>
      <c r="AA158" s="154" t="s">
        <v>9</v>
      </c>
      <c r="AB158" s="154" t="s">
        <v>10</v>
      </c>
      <c r="AC158" s="154" t="s">
        <v>11</v>
      </c>
      <c r="AD158" s="154" t="s">
        <v>12</v>
      </c>
      <c r="AE158" s="154" t="s">
        <v>13</v>
      </c>
      <c r="AF158" s="154" t="s">
        <v>14</v>
      </c>
      <c r="AG158" s="155" t="s">
        <v>15</v>
      </c>
    </row>
    <row r="159" spans="2:33" s="20" customFormat="1" x14ac:dyDescent="0.2">
      <c r="B159" s="21" t="s">
        <v>1</v>
      </c>
      <c r="C159" s="93">
        <f t="shared" ref="C159:W159" si="159">C40*100/$P40</f>
        <v>139.36742164264473</v>
      </c>
      <c r="D159" s="93">
        <f t="shared" si="159"/>
        <v>135.56096624824397</v>
      </c>
      <c r="E159" s="93">
        <f t="shared" si="159"/>
        <v>132.72758470081737</v>
      </c>
      <c r="F159" s="93">
        <f t="shared" si="159"/>
        <v>137.71779062226432</v>
      </c>
      <c r="G159" s="93">
        <f t="shared" si="159"/>
        <v>135.77315552732037</v>
      </c>
      <c r="H159" s="93">
        <f t="shared" si="159"/>
        <v>135.22512200056343</v>
      </c>
      <c r="I159" s="93">
        <f t="shared" si="159"/>
        <v>138.54764025101579</v>
      </c>
      <c r="J159" s="93">
        <f t="shared" si="159"/>
        <v>135.33001128777008</v>
      </c>
      <c r="K159" s="93">
        <f t="shared" si="159"/>
        <v>129.3948091383669</v>
      </c>
      <c r="L159" s="93">
        <f t="shared" si="159"/>
        <v>121.00896025835191</v>
      </c>
      <c r="M159" s="93">
        <f t="shared" si="159"/>
        <v>109.02104592439653</v>
      </c>
      <c r="N159" s="93">
        <f t="shared" si="159"/>
        <v>108.44559654068607</v>
      </c>
      <c r="O159" s="93">
        <f t="shared" si="159"/>
        <v>104.66688788427106</v>
      </c>
      <c r="P159" s="97">
        <f t="shared" si="159"/>
        <v>100</v>
      </c>
      <c r="Q159" s="96">
        <f t="shared" si="159"/>
        <v>94.572331700548489</v>
      </c>
      <c r="R159" s="94">
        <f t="shared" si="159"/>
        <v>86.695255512158553</v>
      </c>
      <c r="S159" s="94">
        <f t="shared" si="159"/>
        <v>78.249273865616573</v>
      </c>
      <c r="T159" s="94">
        <f t="shared" si="159"/>
        <v>72.316408576643624</v>
      </c>
      <c r="U159" s="94">
        <f t="shared" si="159"/>
        <v>71.117614021887661</v>
      </c>
      <c r="V159" s="94">
        <f t="shared" si="159"/>
        <v>71.536125009286152</v>
      </c>
      <c r="W159" s="95">
        <f t="shared" si="159"/>
        <v>70.539710400675673</v>
      </c>
      <c r="Y159" s="34" t="s">
        <v>1</v>
      </c>
      <c r="Z159" s="153">
        <f t="shared" ref="Z159:AG159" si="160">Z39*100/$P$5</f>
        <v>66.324934273713225</v>
      </c>
      <c r="AA159" s="153">
        <f t="shared" si="160"/>
        <v>73.519055100903685</v>
      </c>
      <c r="AB159" s="153">
        <f t="shared" si="160"/>
        <v>78.55559808104384</v>
      </c>
      <c r="AC159" s="153">
        <f t="shared" si="160"/>
        <v>84.343136485926308</v>
      </c>
      <c r="AD159" s="159">
        <f t="shared" si="160"/>
        <v>66.032925798544071</v>
      </c>
      <c r="AE159" s="153">
        <f t="shared" si="160"/>
        <v>71.117614021887661</v>
      </c>
      <c r="AF159" s="153">
        <f t="shared" si="160"/>
        <v>70.953580198050574</v>
      </c>
      <c r="AG159" s="156">
        <f t="shared" si="160"/>
        <v>77.330961383916502</v>
      </c>
    </row>
    <row r="160" spans="2:33" s="20" customFormat="1" x14ac:dyDescent="0.2">
      <c r="B160" s="18" t="s">
        <v>2</v>
      </c>
      <c r="C160" s="38">
        <f t="shared" ref="C160:W160" si="161">C41*100/$P41</f>
        <v>79.682239248730596</v>
      </c>
      <c r="D160" s="38">
        <f t="shared" si="161"/>
        <v>84.299163809601154</v>
      </c>
      <c r="E160" s="38">
        <f t="shared" si="161"/>
        <v>88.7895328505371</v>
      </c>
      <c r="F160" s="38">
        <f t="shared" si="161"/>
        <v>86.9526578759112</v>
      </c>
      <c r="G160" s="38">
        <f t="shared" si="161"/>
        <v>88.679244754735677</v>
      </c>
      <c r="H160" s="38">
        <f t="shared" si="161"/>
        <v>85.092767716022863</v>
      </c>
      <c r="I160" s="38">
        <f t="shared" si="161"/>
        <v>89.617015557649253</v>
      </c>
      <c r="J160" s="38">
        <f t="shared" si="161"/>
        <v>92.56889506111483</v>
      </c>
      <c r="K160" s="38">
        <f t="shared" si="161"/>
        <v>98.36342993458031</v>
      </c>
      <c r="L160" s="38">
        <f t="shared" si="161"/>
        <v>106.55801184638064</v>
      </c>
      <c r="M160" s="38">
        <f t="shared" si="161"/>
        <v>113.11327978989544</v>
      </c>
      <c r="N160" s="38">
        <f t="shared" si="161"/>
        <v>114.36909133416678</v>
      </c>
      <c r="O160" s="38">
        <f t="shared" si="161"/>
        <v>111.94345320175667</v>
      </c>
      <c r="P160" s="98">
        <f t="shared" si="161"/>
        <v>100</v>
      </c>
      <c r="Q160" s="35">
        <f t="shared" si="161"/>
        <v>92.374345485842682</v>
      </c>
      <c r="R160" s="36">
        <f t="shared" si="161"/>
        <v>84.970356693804959</v>
      </c>
      <c r="S160" s="36">
        <f t="shared" si="161"/>
        <v>80.926526584500351</v>
      </c>
      <c r="T160" s="36">
        <f t="shared" si="161"/>
        <v>79.128472100253845</v>
      </c>
      <c r="U160" s="36">
        <f t="shared" si="161"/>
        <v>75.853864547211003</v>
      </c>
      <c r="V160" s="36">
        <f t="shared" si="161"/>
        <v>72.050894724303518</v>
      </c>
      <c r="W160" s="37">
        <f t="shared" si="161"/>
        <v>68.431914844277102</v>
      </c>
      <c r="Y160" s="18" t="s">
        <v>2</v>
      </c>
      <c r="Z160" s="4">
        <f t="shared" ref="Z160:AG160" si="162">Z40*100/$P$6</f>
        <v>70.523329796657734</v>
      </c>
      <c r="AA160" s="4">
        <f t="shared" si="162"/>
        <v>70.180144551180661</v>
      </c>
      <c r="AB160" s="4">
        <f t="shared" si="162"/>
        <v>75.938292459581191</v>
      </c>
      <c r="AC160" s="4">
        <f t="shared" si="162"/>
        <v>80.633560184624997</v>
      </c>
      <c r="AD160" s="133">
        <f t="shared" si="162"/>
        <v>71.17382192838582</v>
      </c>
      <c r="AE160" s="4">
        <f t="shared" si="162"/>
        <v>75.853864547211003</v>
      </c>
      <c r="AF160" s="4">
        <f t="shared" si="162"/>
        <v>70.89469756337634</v>
      </c>
      <c r="AG160" s="127">
        <f t="shared" si="162"/>
        <v>75.542364302905227</v>
      </c>
    </row>
    <row r="161" spans="2:33" s="20" customFormat="1" x14ac:dyDescent="0.2">
      <c r="B161" s="18" t="s">
        <v>3</v>
      </c>
      <c r="C161" s="38">
        <f t="shared" ref="C161:W161" si="163">C42*100/$P42</f>
        <v>45.35516602304893</v>
      </c>
      <c r="D161" s="38">
        <f t="shared" si="163"/>
        <v>50.469773170410633</v>
      </c>
      <c r="E161" s="38">
        <f t="shared" si="163"/>
        <v>56.705743211343474</v>
      </c>
      <c r="F161" s="38">
        <f t="shared" si="163"/>
        <v>60.218221216571919</v>
      </c>
      <c r="G161" s="38">
        <f t="shared" si="163"/>
        <v>63.811751635004988</v>
      </c>
      <c r="H161" s="38">
        <f t="shared" si="163"/>
        <v>69.395821803236998</v>
      </c>
      <c r="I161" s="38">
        <f t="shared" si="163"/>
        <v>76.060073898297134</v>
      </c>
      <c r="J161" s="38">
        <f t="shared" si="163"/>
        <v>83.528853900957543</v>
      </c>
      <c r="K161" s="38">
        <f t="shared" si="163"/>
        <v>85.738703836825493</v>
      </c>
      <c r="L161" s="38">
        <f t="shared" si="163"/>
        <v>87.903513167226421</v>
      </c>
      <c r="M161" s="38">
        <f t="shared" si="163"/>
        <v>88.241472782999395</v>
      </c>
      <c r="N161" s="38">
        <f t="shared" si="163"/>
        <v>89.092212972107902</v>
      </c>
      <c r="O161" s="38">
        <f t="shared" si="163"/>
        <v>96.379865643219119</v>
      </c>
      <c r="P161" s="98">
        <f t="shared" si="163"/>
        <v>99.999999999999986</v>
      </c>
      <c r="Q161" s="35">
        <f t="shared" si="163"/>
        <v>103.56668891274563</v>
      </c>
      <c r="R161" s="36">
        <f t="shared" si="163"/>
        <v>104.69487523917904</v>
      </c>
      <c r="S161" s="36">
        <f t="shared" si="163"/>
        <v>103.24949572047021</v>
      </c>
      <c r="T161" s="36">
        <f t="shared" si="163"/>
        <v>95.220737047093479</v>
      </c>
      <c r="U161" s="36">
        <f t="shared" si="163"/>
        <v>86.981221413014637</v>
      </c>
      <c r="V161" s="36">
        <f t="shared" si="163"/>
        <v>79.001429992323722</v>
      </c>
      <c r="W161" s="37">
        <f t="shared" si="163"/>
        <v>73.608189670632186</v>
      </c>
      <c r="Y161" s="18" t="s">
        <v>3</v>
      </c>
      <c r="Z161" s="4">
        <f t="shared" ref="Z161:AG161" si="164">Z41*100/$P$7</f>
        <v>90.171558081792838</v>
      </c>
      <c r="AA161" s="4">
        <f t="shared" si="164"/>
        <v>90.628975479844044</v>
      </c>
      <c r="AB161" s="4">
        <f t="shared" si="164"/>
        <v>90.114677465176882</v>
      </c>
      <c r="AC161" s="4">
        <f t="shared" si="164"/>
        <v>92.12749787378192</v>
      </c>
      <c r="AD161" s="133">
        <f t="shared" si="164"/>
        <v>84.988904508267112</v>
      </c>
      <c r="AE161" s="4">
        <f t="shared" si="164"/>
        <v>86.981221413014637</v>
      </c>
      <c r="AF161" s="4">
        <f t="shared" si="164"/>
        <v>85.299326197713782</v>
      </c>
      <c r="AG161" s="127">
        <f t="shared" si="164"/>
        <v>87.295972008367642</v>
      </c>
    </row>
    <row r="162" spans="2:33" s="20" customFormat="1" x14ac:dyDescent="0.2">
      <c r="B162" s="18" t="s">
        <v>4</v>
      </c>
      <c r="C162" s="38">
        <f t="shared" ref="C162:W162" si="165">C43*100/$P43</f>
        <v>23.021339551437968</v>
      </c>
      <c r="D162" s="38">
        <f t="shared" si="165"/>
        <v>25.837467547319985</v>
      </c>
      <c r="E162" s="38">
        <f t="shared" si="165"/>
        <v>29.447664310491554</v>
      </c>
      <c r="F162" s="38">
        <f t="shared" si="165"/>
        <v>33.665333816937576</v>
      </c>
      <c r="G162" s="38">
        <f t="shared" si="165"/>
        <v>40.657087718200337</v>
      </c>
      <c r="H162" s="38">
        <f t="shared" si="165"/>
        <v>48.065355323517572</v>
      </c>
      <c r="I162" s="38">
        <f t="shared" si="165"/>
        <v>55.373978712892892</v>
      </c>
      <c r="J162" s="38">
        <f t="shared" si="165"/>
        <v>58.264013542094077</v>
      </c>
      <c r="K162" s="38">
        <f t="shared" si="165"/>
        <v>60.922235644247678</v>
      </c>
      <c r="L162" s="38">
        <f t="shared" si="165"/>
        <v>71.366853336142128</v>
      </c>
      <c r="M162" s="38">
        <f t="shared" si="165"/>
        <v>82.355217306803269</v>
      </c>
      <c r="N162" s="38">
        <f t="shared" si="165"/>
        <v>88.38939954774483</v>
      </c>
      <c r="O162" s="38">
        <f t="shared" si="165"/>
        <v>92.993746785581607</v>
      </c>
      <c r="P162" s="98">
        <f t="shared" si="165"/>
        <v>100</v>
      </c>
      <c r="Q162" s="35">
        <f t="shared" si="165"/>
        <v>103.988216061616</v>
      </c>
      <c r="R162" s="36">
        <f t="shared" si="165"/>
        <v>108.40965712975328</v>
      </c>
      <c r="S162" s="36">
        <f t="shared" si="165"/>
        <v>112.42046876116116</v>
      </c>
      <c r="T162" s="36">
        <f t="shared" si="165"/>
        <v>117.64075328939811</v>
      </c>
      <c r="U162" s="36">
        <f t="shared" si="165"/>
        <v>121.26143850540221</v>
      </c>
      <c r="V162" s="36">
        <f t="shared" si="165"/>
        <v>123.01358474968146</v>
      </c>
      <c r="W162" s="37">
        <f t="shared" si="165"/>
        <v>121.08324333218765</v>
      </c>
      <c r="Y162" s="18" t="s">
        <v>4</v>
      </c>
      <c r="Z162" s="4">
        <f t="shared" ref="Z162:AG162" si="166">Z42*100/$P$8</f>
        <v>122.26441936118326</v>
      </c>
      <c r="AA162" s="4">
        <f t="shared" si="166"/>
        <v>131.35717861541576</v>
      </c>
      <c r="AB162" s="4">
        <f t="shared" si="166"/>
        <v>131.02966008101691</v>
      </c>
      <c r="AC162" s="4">
        <f t="shared" si="166"/>
        <v>131.83080732097667</v>
      </c>
      <c r="AD162" s="133">
        <f t="shared" si="166"/>
        <v>120.51362699881219</v>
      </c>
      <c r="AE162" s="4">
        <f t="shared" si="166"/>
        <v>121.26143850540221</v>
      </c>
      <c r="AF162" s="4">
        <f t="shared" si="166"/>
        <v>120.85305877571955</v>
      </c>
      <c r="AG162" s="127">
        <f t="shared" si="166"/>
        <v>121.6020048518529</v>
      </c>
    </row>
    <row r="163" spans="2:33" s="20" customFormat="1" ht="13.5" thickBot="1" x14ac:dyDescent="0.25">
      <c r="B163" s="105" t="s">
        <v>5</v>
      </c>
      <c r="C163" s="106">
        <f t="shared" ref="C163:W163" si="167">C44*100/$P44</f>
        <v>10.151619595439209</v>
      </c>
      <c r="D163" s="106">
        <f t="shared" si="167"/>
        <v>10.473526763480688</v>
      </c>
      <c r="E163" s="106">
        <f t="shared" si="167"/>
        <v>10.449779513379267</v>
      </c>
      <c r="F163" s="106">
        <f t="shared" si="167"/>
        <v>14.160287341726228</v>
      </c>
      <c r="G163" s="106">
        <f t="shared" si="167"/>
        <v>19.703950948735628</v>
      </c>
      <c r="H163" s="106">
        <f t="shared" si="167"/>
        <v>26.783270062303551</v>
      </c>
      <c r="I163" s="106">
        <f t="shared" si="167"/>
        <v>27.827819243847983</v>
      </c>
      <c r="J163" s="106">
        <f t="shared" si="167"/>
        <v>30.385595973521813</v>
      </c>
      <c r="K163" s="106">
        <f t="shared" si="167"/>
        <v>38.77662083227515</v>
      </c>
      <c r="L163" s="106">
        <f t="shared" si="167"/>
        <v>49.178576022533498</v>
      </c>
      <c r="M163" s="106">
        <f t="shared" si="167"/>
        <v>60.269531288651123</v>
      </c>
      <c r="N163" s="106">
        <f t="shared" si="167"/>
        <v>62.765631132644884</v>
      </c>
      <c r="O163" s="106">
        <f t="shared" si="167"/>
        <v>71.281988700266837</v>
      </c>
      <c r="P163" s="107">
        <f t="shared" si="167"/>
        <v>100</v>
      </c>
      <c r="Q163" s="108">
        <f t="shared" si="167"/>
        <v>116.67888325582584</v>
      </c>
      <c r="R163" s="109">
        <f t="shared" si="167"/>
        <v>127.25171067062499</v>
      </c>
      <c r="S163" s="109">
        <f t="shared" si="167"/>
        <v>121.75388001672988</v>
      </c>
      <c r="T163" s="109">
        <f t="shared" si="167"/>
        <v>129.66667451877339</v>
      </c>
      <c r="U163" s="109">
        <f t="shared" si="167"/>
        <v>134.09889619792511</v>
      </c>
      <c r="V163" s="109">
        <f t="shared" si="167"/>
        <v>142.36553941210261</v>
      </c>
      <c r="W163" s="110">
        <f t="shared" si="167"/>
        <v>146.66714499516738</v>
      </c>
      <c r="Y163" s="88" t="s">
        <v>5</v>
      </c>
      <c r="Z163" s="4">
        <f t="shared" ref="Z163:AG163" si="168">Z43*100/$P$9</f>
        <v>129.19905416440429</v>
      </c>
      <c r="AA163" s="4">
        <f t="shared" si="168"/>
        <v>164.34885705741974</v>
      </c>
      <c r="AB163" s="4">
        <f t="shared" si="168"/>
        <v>165.42153992997888</v>
      </c>
      <c r="AC163" s="4">
        <f t="shared" si="168"/>
        <v>166.3870502897945</v>
      </c>
      <c r="AD163" s="133">
        <f t="shared" si="168"/>
        <v>133.30768628169824</v>
      </c>
      <c r="AE163" s="4">
        <f t="shared" si="168"/>
        <v>134.09889619792511</v>
      </c>
      <c r="AF163" s="4">
        <f t="shared" si="168"/>
        <v>133.33105376497315</v>
      </c>
      <c r="AG163" s="127">
        <f t="shared" si="168"/>
        <v>134.12211775670855</v>
      </c>
    </row>
    <row r="164" spans="2:33" s="20" customFormat="1" ht="14.25" thickBot="1" x14ac:dyDescent="0.3">
      <c r="B164" s="111" t="s">
        <v>155</v>
      </c>
      <c r="C164" s="112">
        <f t="shared" ref="C164:W164" si="169">C45*100/$P45</f>
        <v>70.296448209977171</v>
      </c>
      <c r="D164" s="112">
        <f t="shared" si="169"/>
        <v>73.028852963772948</v>
      </c>
      <c r="E164" s="112">
        <f t="shared" si="169"/>
        <v>76.374850364035126</v>
      </c>
      <c r="F164" s="112">
        <f t="shared" si="169"/>
        <v>78.563039773925581</v>
      </c>
      <c r="G164" s="112">
        <f t="shared" si="169"/>
        <v>81.173571456595496</v>
      </c>
      <c r="H164" s="112">
        <f t="shared" si="169"/>
        <v>82.927593231103501</v>
      </c>
      <c r="I164" s="112">
        <f t="shared" si="169"/>
        <v>88.371487319324757</v>
      </c>
      <c r="J164" s="112">
        <f t="shared" si="169"/>
        <v>91.315532908492145</v>
      </c>
      <c r="K164" s="112">
        <f t="shared" si="169"/>
        <v>93.211228789637289</v>
      </c>
      <c r="L164" s="112">
        <f t="shared" si="169"/>
        <v>97.034035125010845</v>
      </c>
      <c r="M164" s="112">
        <f t="shared" si="169"/>
        <v>99.241196689856281</v>
      </c>
      <c r="N164" s="112">
        <f t="shared" si="169"/>
        <v>101.03051956627812</v>
      </c>
      <c r="O164" s="112">
        <f t="shared" si="169"/>
        <v>102.4062494646813</v>
      </c>
      <c r="P164" s="113">
        <f t="shared" si="169"/>
        <v>100</v>
      </c>
      <c r="Q164" s="114">
        <f t="shared" si="169"/>
        <v>98.220802345135553</v>
      </c>
      <c r="R164" s="115">
        <f t="shared" si="169"/>
        <v>95.476117354203453</v>
      </c>
      <c r="S164" s="115">
        <f t="shared" si="169"/>
        <v>92.952250489323902</v>
      </c>
      <c r="T164" s="115">
        <f t="shared" si="169"/>
        <v>90.150076032026661</v>
      </c>
      <c r="U164" s="115">
        <f t="shared" si="169"/>
        <v>87.393992075287215</v>
      </c>
      <c r="V164" s="115">
        <f t="shared" si="169"/>
        <v>84.458157230336511</v>
      </c>
      <c r="W164" s="116">
        <f t="shared" si="169"/>
        <v>81.22886665986519</v>
      </c>
      <c r="Y164" s="135" t="s">
        <v>155</v>
      </c>
      <c r="Z164" s="8">
        <f t="shared" ref="Z164:AG164" si="170">Z44*100/$P$10</f>
        <v>85.769028835569301</v>
      </c>
      <c r="AA164" s="8">
        <f t="shared" si="170"/>
        <v>89.080259142245993</v>
      </c>
      <c r="AB164" s="8">
        <f t="shared" si="170"/>
        <v>91.749724614868256</v>
      </c>
      <c r="AC164" s="8">
        <f t="shared" si="170"/>
        <v>95.127139441767937</v>
      </c>
      <c r="AD164" s="136">
        <f t="shared" si="170"/>
        <v>84.175153345683313</v>
      </c>
      <c r="AE164" s="8">
        <f t="shared" si="170"/>
        <v>87.393992075287215</v>
      </c>
      <c r="AF164" s="8">
        <f t="shared" si="170"/>
        <v>85.195969160529884</v>
      </c>
      <c r="AG164" s="128">
        <f t="shared" si="170"/>
        <v>88.657419259337075</v>
      </c>
    </row>
    <row r="165" spans="2:33" s="20" customFormat="1" ht="14.25" thickBot="1" x14ac:dyDescent="0.3">
      <c r="B165" s="31" t="s">
        <v>14</v>
      </c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3"/>
      <c r="Q165" s="31"/>
      <c r="R165" s="91"/>
      <c r="S165" s="91"/>
      <c r="T165" s="91"/>
      <c r="U165" s="91"/>
      <c r="V165" s="91"/>
      <c r="W165" s="92"/>
      <c r="Y165" s="175">
        <v>2045</v>
      </c>
      <c r="Z165" s="154" t="s">
        <v>8</v>
      </c>
      <c r="AA165" s="154" t="s">
        <v>9</v>
      </c>
      <c r="AB165" s="154" t="s">
        <v>10</v>
      </c>
      <c r="AC165" s="154" t="s">
        <v>11</v>
      </c>
      <c r="AD165" s="154" t="s">
        <v>12</v>
      </c>
      <c r="AE165" s="154" t="s">
        <v>13</v>
      </c>
      <c r="AF165" s="154" t="s">
        <v>14</v>
      </c>
      <c r="AG165" s="155" t="s">
        <v>15</v>
      </c>
    </row>
    <row r="166" spans="2:33" s="20" customFormat="1" x14ac:dyDescent="0.2">
      <c r="B166" s="21" t="s">
        <v>1</v>
      </c>
      <c r="C166" s="93">
        <f t="shared" ref="C166:W166" si="171">C47*100/$P47</f>
        <v>139.36742164264473</v>
      </c>
      <c r="D166" s="93">
        <f t="shared" si="171"/>
        <v>135.56096624824397</v>
      </c>
      <c r="E166" s="93">
        <f t="shared" si="171"/>
        <v>132.72758470081737</v>
      </c>
      <c r="F166" s="93">
        <f t="shared" si="171"/>
        <v>137.71779062226432</v>
      </c>
      <c r="G166" s="93">
        <f t="shared" si="171"/>
        <v>135.77315552732037</v>
      </c>
      <c r="H166" s="93">
        <f t="shared" si="171"/>
        <v>135.22512200056343</v>
      </c>
      <c r="I166" s="93">
        <f t="shared" si="171"/>
        <v>138.54764025101579</v>
      </c>
      <c r="J166" s="93">
        <f t="shared" si="171"/>
        <v>135.33001128777008</v>
      </c>
      <c r="K166" s="93">
        <f t="shared" si="171"/>
        <v>129.3948091383669</v>
      </c>
      <c r="L166" s="93">
        <f t="shared" si="171"/>
        <v>121.00896025835191</v>
      </c>
      <c r="M166" s="93">
        <f t="shared" si="171"/>
        <v>109.02104592439653</v>
      </c>
      <c r="N166" s="93">
        <f t="shared" si="171"/>
        <v>108.44559654068607</v>
      </c>
      <c r="O166" s="93">
        <f t="shared" si="171"/>
        <v>104.66688788427106</v>
      </c>
      <c r="P166" s="97">
        <f t="shared" si="171"/>
        <v>100</v>
      </c>
      <c r="Q166" s="96">
        <f t="shared" si="171"/>
        <v>93.058765398834964</v>
      </c>
      <c r="R166" s="94">
        <f t="shared" si="171"/>
        <v>83.696760077830419</v>
      </c>
      <c r="S166" s="94">
        <f t="shared" si="171"/>
        <v>72.783365204849702</v>
      </c>
      <c r="T166" s="94">
        <f t="shared" si="171"/>
        <v>67.842749703661738</v>
      </c>
      <c r="U166" s="94">
        <f t="shared" si="171"/>
        <v>70.953580198050574</v>
      </c>
      <c r="V166" s="94">
        <f t="shared" si="171"/>
        <v>74.17041046253938</v>
      </c>
      <c r="W166" s="95">
        <f t="shared" si="171"/>
        <v>75.958586026199356</v>
      </c>
      <c r="Y166" s="34" t="s">
        <v>1</v>
      </c>
      <c r="Z166" s="153">
        <f t="shared" ref="Z166:AG166" si="172">Z46*100/$P$5</f>
        <v>63.101836107986315</v>
      </c>
      <c r="AA166" s="153">
        <f t="shared" si="172"/>
        <v>74.110751590281879</v>
      </c>
      <c r="AB166" s="153">
        <f t="shared" si="172"/>
        <v>80.433879418909285</v>
      </c>
      <c r="AC166" s="153">
        <f t="shared" si="172"/>
        <v>87.278888557136895</v>
      </c>
      <c r="AD166" s="159">
        <f t="shared" si="172"/>
        <v>65.481365326289449</v>
      </c>
      <c r="AE166" s="153">
        <f t="shared" si="172"/>
        <v>71.536125009286152</v>
      </c>
      <c r="AF166" s="153">
        <f t="shared" si="172"/>
        <v>74.17041046253938</v>
      </c>
      <c r="AG166" s="156">
        <f t="shared" si="172"/>
        <v>82.339641272701272</v>
      </c>
    </row>
    <row r="167" spans="2:33" s="20" customFormat="1" x14ac:dyDescent="0.2">
      <c r="B167" s="18" t="s">
        <v>2</v>
      </c>
      <c r="C167" s="38">
        <f t="shared" ref="C167:W167" si="173">C48*100/$P48</f>
        <v>79.682239248730596</v>
      </c>
      <c r="D167" s="38">
        <f t="shared" si="173"/>
        <v>84.299163809601154</v>
      </c>
      <c r="E167" s="38">
        <f t="shared" si="173"/>
        <v>88.7895328505371</v>
      </c>
      <c r="F167" s="38">
        <f t="shared" si="173"/>
        <v>86.9526578759112</v>
      </c>
      <c r="G167" s="38">
        <f t="shared" si="173"/>
        <v>88.679244754735677</v>
      </c>
      <c r="H167" s="38">
        <f t="shared" si="173"/>
        <v>85.092767716022863</v>
      </c>
      <c r="I167" s="38">
        <f t="shared" si="173"/>
        <v>89.617015557649253</v>
      </c>
      <c r="J167" s="38">
        <f t="shared" si="173"/>
        <v>92.56889506111483</v>
      </c>
      <c r="K167" s="38">
        <f t="shared" si="173"/>
        <v>98.36342993458031</v>
      </c>
      <c r="L167" s="38">
        <f t="shared" si="173"/>
        <v>106.55801184638064</v>
      </c>
      <c r="M167" s="38">
        <f t="shared" si="173"/>
        <v>113.11327978989544</v>
      </c>
      <c r="N167" s="38">
        <f t="shared" si="173"/>
        <v>114.36909133416678</v>
      </c>
      <c r="O167" s="38">
        <f t="shared" si="173"/>
        <v>111.94345320175667</v>
      </c>
      <c r="P167" s="98">
        <f t="shared" si="173"/>
        <v>100</v>
      </c>
      <c r="Q167" s="35">
        <f t="shared" si="173"/>
        <v>91.390659137005414</v>
      </c>
      <c r="R167" s="36">
        <f t="shared" si="173"/>
        <v>82.896972804637386</v>
      </c>
      <c r="S167" s="36">
        <f t="shared" si="173"/>
        <v>77.84100607300887</v>
      </c>
      <c r="T167" s="36">
        <f t="shared" si="173"/>
        <v>75.31724850597486</v>
      </c>
      <c r="U167" s="36">
        <f t="shared" si="173"/>
        <v>70.89469756337634</v>
      </c>
      <c r="V167" s="36">
        <f t="shared" si="173"/>
        <v>66.057746508101985</v>
      </c>
      <c r="W167" s="37">
        <f t="shared" si="173"/>
        <v>60.880800490005974</v>
      </c>
      <c r="Y167" s="18" t="s">
        <v>2</v>
      </c>
      <c r="Z167" s="4">
        <f t="shared" ref="Z167:AG167" si="174">Z47*100/$P$6</f>
        <v>66.12403938014161</v>
      </c>
      <c r="AA167" s="4">
        <f t="shared" si="174"/>
        <v>65.45639736731745</v>
      </c>
      <c r="AB167" s="4">
        <f t="shared" si="174"/>
        <v>72.129148254079553</v>
      </c>
      <c r="AC167" s="4">
        <f t="shared" si="174"/>
        <v>77.541398226029315</v>
      </c>
      <c r="AD167" s="133">
        <f t="shared" si="174"/>
        <v>66.769234155166899</v>
      </c>
      <c r="AE167" s="4">
        <f t="shared" si="174"/>
        <v>72.050894724303518</v>
      </c>
      <c r="AF167" s="4">
        <f t="shared" si="174"/>
        <v>66.057746508101985</v>
      </c>
      <c r="AG167" s="127">
        <f t="shared" si="174"/>
        <v>71.291137337178597</v>
      </c>
    </row>
    <row r="168" spans="2:33" s="20" customFormat="1" x14ac:dyDescent="0.2">
      <c r="B168" s="18" t="s">
        <v>3</v>
      </c>
      <c r="C168" s="38">
        <f t="shared" ref="C168:W168" si="175">C49*100/$P49</f>
        <v>45.35516602304893</v>
      </c>
      <c r="D168" s="38">
        <f t="shared" si="175"/>
        <v>50.469773170410633</v>
      </c>
      <c r="E168" s="38">
        <f t="shared" si="175"/>
        <v>56.705743211343474</v>
      </c>
      <c r="F168" s="38">
        <f t="shared" si="175"/>
        <v>60.218221216571919</v>
      </c>
      <c r="G168" s="38">
        <f t="shared" si="175"/>
        <v>63.811751635004988</v>
      </c>
      <c r="H168" s="38">
        <f t="shared" si="175"/>
        <v>69.395821803236998</v>
      </c>
      <c r="I168" s="38">
        <f t="shared" si="175"/>
        <v>76.060073898297134</v>
      </c>
      <c r="J168" s="38">
        <f t="shared" si="175"/>
        <v>83.528853900957543</v>
      </c>
      <c r="K168" s="38">
        <f t="shared" si="175"/>
        <v>85.738703836825493</v>
      </c>
      <c r="L168" s="38">
        <f t="shared" si="175"/>
        <v>87.903513167226421</v>
      </c>
      <c r="M168" s="38">
        <f t="shared" si="175"/>
        <v>88.241472782999395</v>
      </c>
      <c r="N168" s="38">
        <f t="shared" si="175"/>
        <v>89.092212972107902</v>
      </c>
      <c r="O168" s="38">
        <f t="shared" si="175"/>
        <v>96.379865643219119</v>
      </c>
      <c r="P168" s="98">
        <f t="shared" si="175"/>
        <v>99.999999999999986</v>
      </c>
      <c r="Q168" s="35">
        <f t="shared" si="175"/>
        <v>103.38709645922799</v>
      </c>
      <c r="R168" s="36">
        <f t="shared" si="175"/>
        <v>104.47600918330772</v>
      </c>
      <c r="S168" s="36">
        <f t="shared" si="175"/>
        <v>102.86206582777277</v>
      </c>
      <c r="T168" s="36">
        <f t="shared" si="175"/>
        <v>94.365723030704913</v>
      </c>
      <c r="U168" s="36">
        <f t="shared" si="175"/>
        <v>85.299326197713782</v>
      </c>
      <c r="V168" s="36">
        <f t="shared" si="175"/>
        <v>76.23941128014755</v>
      </c>
      <c r="W168" s="37">
        <f t="shared" si="175"/>
        <v>69.848663359606874</v>
      </c>
      <c r="Y168" s="18" t="s">
        <v>3</v>
      </c>
      <c r="Z168" s="4">
        <f t="shared" ref="Z168:AG168" si="176">Z48*100/$P$7</f>
        <v>80.912869368391625</v>
      </c>
      <c r="AA168" s="4">
        <f t="shared" si="176"/>
        <v>81.391022511882255</v>
      </c>
      <c r="AB168" s="4">
        <f t="shared" si="176"/>
        <v>82.346292918345227</v>
      </c>
      <c r="AC168" s="4">
        <f t="shared" si="176"/>
        <v>85.52928035575394</v>
      </c>
      <c r="AD168" s="133">
        <f t="shared" si="176"/>
        <v>75.865943218566926</v>
      </c>
      <c r="AE168" s="4">
        <f t="shared" si="176"/>
        <v>79.001429992323722</v>
      </c>
      <c r="AF168" s="4">
        <f t="shared" si="176"/>
        <v>76.23941128014755</v>
      </c>
      <c r="AG168" s="127">
        <f t="shared" si="176"/>
        <v>79.385976470158226</v>
      </c>
    </row>
    <row r="169" spans="2:33" s="20" customFormat="1" x14ac:dyDescent="0.2">
      <c r="B169" s="18" t="s">
        <v>4</v>
      </c>
      <c r="C169" s="38">
        <f t="shared" ref="C169:W169" si="177">C50*100/$P50</f>
        <v>23.021339551437968</v>
      </c>
      <c r="D169" s="38">
        <f t="shared" si="177"/>
        <v>25.837467547319985</v>
      </c>
      <c r="E169" s="38">
        <f t="shared" si="177"/>
        <v>29.447664310491554</v>
      </c>
      <c r="F169" s="38">
        <f t="shared" si="177"/>
        <v>33.665333816937576</v>
      </c>
      <c r="G169" s="38">
        <f t="shared" si="177"/>
        <v>40.657087718200337</v>
      </c>
      <c r="H169" s="38">
        <f t="shared" si="177"/>
        <v>48.065355323517572</v>
      </c>
      <c r="I169" s="38">
        <f t="shared" si="177"/>
        <v>55.373978712892892</v>
      </c>
      <c r="J169" s="38">
        <f t="shared" si="177"/>
        <v>58.264013542094077</v>
      </c>
      <c r="K169" s="38">
        <f t="shared" si="177"/>
        <v>60.922235644247678</v>
      </c>
      <c r="L169" s="38">
        <f t="shared" si="177"/>
        <v>71.366853336142128</v>
      </c>
      <c r="M169" s="38">
        <f t="shared" si="177"/>
        <v>82.355217306803269</v>
      </c>
      <c r="N169" s="38">
        <f t="shared" si="177"/>
        <v>88.38939954774483</v>
      </c>
      <c r="O169" s="38">
        <f t="shared" si="177"/>
        <v>92.993746785581607</v>
      </c>
      <c r="P169" s="98">
        <f t="shared" si="177"/>
        <v>100</v>
      </c>
      <c r="Q169" s="35">
        <f t="shared" si="177"/>
        <v>103.76900164320038</v>
      </c>
      <c r="R169" s="36">
        <f t="shared" si="177"/>
        <v>108.0635728136261</v>
      </c>
      <c r="S169" s="36">
        <f t="shared" si="177"/>
        <v>111.92454290091872</v>
      </c>
      <c r="T169" s="36">
        <f t="shared" si="177"/>
        <v>117.21083098860645</v>
      </c>
      <c r="U169" s="36">
        <f t="shared" si="177"/>
        <v>120.85305877571955</v>
      </c>
      <c r="V169" s="36">
        <f t="shared" si="177"/>
        <v>122.61387045551751</v>
      </c>
      <c r="W169" s="37">
        <f t="shared" si="177"/>
        <v>120.49937535041656</v>
      </c>
      <c r="Y169" s="18" t="s">
        <v>4</v>
      </c>
      <c r="Z169" s="4">
        <f t="shared" ref="Z169:AG169" si="178">Z49*100/$P$8</f>
        <v>125.31643446563643</v>
      </c>
      <c r="AA169" s="4">
        <f t="shared" si="178"/>
        <v>137.45147918938929</v>
      </c>
      <c r="AB169" s="4">
        <f t="shared" si="178"/>
        <v>136.70362791882496</v>
      </c>
      <c r="AC169" s="4">
        <f t="shared" si="178"/>
        <v>137.65045265708901</v>
      </c>
      <c r="AD169" s="133">
        <f t="shared" si="178"/>
        <v>122.14747517976697</v>
      </c>
      <c r="AE169" s="4">
        <f t="shared" si="178"/>
        <v>123.01358474968146</v>
      </c>
      <c r="AF169" s="4">
        <f t="shared" si="178"/>
        <v>122.61387045551751</v>
      </c>
      <c r="AG169" s="127">
        <f t="shared" si="178"/>
        <v>123.48190309216857</v>
      </c>
    </row>
    <row r="170" spans="2:33" s="20" customFormat="1" ht="13.5" thickBot="1" x14ac:dyDescent="0.25">
      <c r="B170" s="105" t="s">
        <v>5</v>
      </c>
      <c r="C170" s="106">
        <f t="shared" ref="C170:W170" si="179">C51*100/$P51</f>
        <v>10.151619595439209</v>
      </c>
      <c r="D170" s="106">
        <f t="shared" si="179"/>
        <v>10.473526763480688</v>
      </c>
      <c r="E170" s="106">
        <f t="shared" si="179"/>
        <v>10.449779513379267</v>
      </c>
      <c r="F170" s="106">
        <f t="shared" si="179"/>
        <v>14.160287341726228</v>
      </c>
      <c r="G170" s="106">
        <f t="shared" si="179"/>
        <v>19.703950948735628</v>
      </c>
      <c r="H170" s="106">
        <f t="shared" si="179"/>
        <v>26.783270062303551</v>
      </c>
      <c r="I170" s="106">
        <f t="shared" si="179"/>
        <v>27.827819243847983</v>
      </c>
      <c r="J170" s="106">
        <f t="shared" si="179"/>
        <v>30.385595973521813</v>
      </c>
      <c r="K170" s="106">
        <f t="shared" si="179"/>
        <v>38.77662083227515</v>
      </c>
      <c r="L170" s="106">
        <f t="shared" si="179"/>
        <v>49.178576022533498</v>
      </c>
      <c r="M170" s="106">
        <f t="shared" si="179"/>
        <v>60.269531288651123</v>
      </c>
      <c r="N170" s="106">
        <f t="shared" si="179"/>
        <v>62.765631132644884</v>
      </c>
      <c r="O170" s="106">
        <f t="shared" si="179"/>
        <v>71.281988700266837</v>
      </c>
      <c r="P170" s="107">
        <f t="shared" si="179"/>
        <v>100</v>
      </c>
      <c r="Q170" s="108">
        <f t="shared" si="179"/>
        <v>116.63155353422813</v>
      </c>
      <c r="R170" s="109">
        <f t="shared" si="179"/>
        <v>126.90102555601287</v>
      </c>
      <c r="S170" s="109">
        <f t="shared" si="179"/>
        <v>120.61935844587444</v>
      </c>
      <c r="T170" s="109">
        <f t="shared" si="179"/>
        <v>128.94784759482766</v>
      </c>
      <c r="U170" s="109">
        <f t="shared" si="179"/>
        <v>133.33105376497315</v>
      </c>
      <c r="V170" s="109">
        <f t="shared" si="179"/>
        <v>141.4435211225593</v>
      </c>
      <c r="W170" s="110">
        <f t="shared" si="179"/>
        <v>145.60041585598916</v>
      </c>
      <c r="Y170" s="88" t="s">
        <v>5</v>
      </c>
      <c r="Z170" s="4">
        <f t="shared" ref="Z170:AG170" si="180">Z50*100/$P$9</f>
        <v>136.97773374963708</v>
      </c>
      <c r="AA170" s="4">
        <f t="shared" si="180"/>
        <v>185.15799147099398</v>
      </c>
      <c r="AB170" s="4">
        <f t="shared" si="180"/>
        <v>186.38035041678353</v>
      </c>
      <c r="AC170" s="4">
        <f t="shared" si="180"/>
        <v>187.60701287681189</v>
      </c>
      <c r="AD170" s="133">
        <f t="shared" si="180"/>
        <v>141.42064302375476</v>
      </c>
      <c r="AE170" s="4">
        <f t="shared" si="180"/>
        <v>142.36553941210261</v>
      </c>
      <c r="AF170" s="4">
        <f t="shared" si="180"/>
        <v>141.4435211225593</v>
      </c>
      <c r="AG170" s="127">
        <f t="shared" si="180"/>
        <v>142.38840466224599</v>
      </c>
    </row>
    <row r="171" spans="2:33" s="20" customFormat="1" ht="14.25" thickBot="1" x14ac:dyDescent="0.3">
      <c r="B171" s="111" t="s">
        <v>155</v>
      </c>
      <c r="C171" s="112">
        <f t="shared" ref="C171:W171" si="181">C52*100/$P52</f>
        <v>70.296448209977171</v>
      </c>
      <c r="D171" s="112">
        <f t="shared" si="181"/>
        <v>73.028852963772948</v>
      </c>
      <c r="E171" s="112">
        <f t="shared" si="181"/>
        <v>76.374850364035126</v>
      </c>
      <c r="F171" s="112">
        <f t="shared" si="181"/>
        <v>78.563039773925581</v>
      </c>
      <c r="G171" s="112">
        <f t="shared" si="181"/>
        <v>81.173571456595496</v>
      </c>
      <c r="H171" s="112">
        <f t="shared" si="181"/>
        <v>82.927593231103501</v>
      </c>
      <c r="I171" s="112">
        <f t="shared" si="181"/>
        <v>88.371487319324757</v>
      </c>
      <c r="J171" s="112">
        <f t="shared" si="181"/>
        <v>91.315532908492145</v>
      </c>
      <c r="K171" s="112">
        <f t="shared" si="181"/>
        <v>93.211228789637289</v>
      </c>
      <c r="L171" s="112">
        <f t="shared" si="181"/>
        <v>97.034035125010845</v>
      </c>
      <c r="M171" s="112">
        <f t="shared" si="181"/>
        <v>99.241196689856281</v>
      </c>
      <c r="N171" s="112">
        <f t="shared" si="181"/>
        <v>101.03051956627812</v>
      </c>
      <c r="O171" s="112">
        <f t="shared" si="181"/>
        <v>102.4062494646813</v>
      </c>
      <c r="P171" s="113">
        <f t="shared" si="181"/>
        <v>100</v>
      </c>
      <c r="Q171" s="114">
        <f t="shared" si="181"/>
        <v>97.508527246107477</v>
      </c>
      <c r="R171" s="115">
        <f t="shared" si="181"/>
        <v>94.079074599236804</v>
      </c>
      <c r="S171" s="115">
        <f t="shared" si="181"/>
        <v>90.665172689700526</v>
      </c>
      <c r="T171" s="115">
        <f t="shared" si="181"/>
        <v>87.706450194219883</v>
      </c>
      <c r="U171" s="115">
        <f t="shared" si="181"/>
        <v>85.195969160529884</v>
      </c>
      <c r="V171" s="115">
        <f t="shared" si="181"/>
        <v>82.178391472831748</v>
      </c>
      <c r="W171" s="116">
        <f t="shared" si="181"/>
        <v>78.674111979613954</v>
      </c>
      <c r="Y171" s="135" t="s">
        <v>155</v>
      </c>
      <c r="Z171" s="8">
        <f t="shared" ref="Z171:AG171" si="182">Z51*100/$P$10</f>
        <v>81.857372334651245</v>
      </c>
      <c r="AA171" s="8">
        <f t="shared" si="182"/>
        <v>86.446457070419555</v>
      </c>
      <c r="AB171" s="8">
        <f t="shared" si="182"/>
        <v>89.97234713354743</v>
      </c>
      <c r="AC171" s="8">
        <f t="shared" si="182"/>
        <v>94.134809703967321</v>
      </c>
      <c r="AD171" s="136">
        <f t="shared" si="182"/>
        <v>80.522183306653545</v>
      </c>
      <c r="AE171" s="8">
        <f t="shared" si="182"/>
        <v>84.458157230336511</v>
      </c>
      <c r="AF171" s="8">
        <f t="shared" si="182"/>
        <v>82.178391472831748</v>
      </c>
      <c r="AG171" s="128">
        <f t="shared" si="182"/>
        <v>86.513831687631892</v>
      </c>
    </row>
    <row r="172" spans="2:33" s="20" customFormat="1" ht="14.25" thickBot="1" x14ac:dyDescent="0.3">
      <c r="B172" s="31" t="s">
        <v>15</v>
      </c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3"/>
      <c r="Q172" s="31"/>
      <c r="R172" s="91"/>
      <c r="S172" s="91"/>
      <c r="T172" s="91"/>
      <c r="U172" s="91"/>
      <c r="V172" s="91"/>
      <c r="W172" s="92"/>
      <c r="Y172" s="175">
        <v>2050</v>
      </c>
      <c r="Z172" s="154" t="s">
        <v>8</v>
      </c>
      <c r="AA172" s="154" t="s">
        <v>9</v>
      </c>
      <c r="AB172" s="154" t="s">
        <v>10</v>
      </c>
      <c r="AC172" s="154" t="s">
        <v>11</v>
      </c>
      <c r="AD172" s="154" t="s">
        <v>12</v>
      </c>
      <c r="AE172" s="154" t="s">
        <v>13</v>
      </c>
      <c r="AF172" s="154" t="s">
        <v>14</v>
      </c>
      <c r="AG172" s="155" t="s">
        <v>15</v>
      </c>
    </row>
    <row r="173" spans="2:33" s="20" customFormat="1" x14ac:dyDescent="0.2">
      <c r="B173" s="21" t="s">
        <v>1</v>
      </c>
      <c r="C173" s="93">
        <f t="shared" ref="C173:W173" si="183">C54*100/$P54</f>
        <v>139.36742164264473</v>
      </c>
      <c r="D173" s="93">
        <f t="shared" si="183"/>
        <v>135.56096624824397</v>
      </c>
      <c r="E173" s="93">
        <f t="shared" si="183"/>
        <v>132.72758470081737</v>
      </c>
      <c r="F173" s="93">
        <f t="shared" si="183"/>
        <v>137.71779062226432</v>
      </c>
      <c r="G173" s="93">
        <f t="shared" si="183"/>
        <v>135.77315552732037</v>
      </c>
      <c r="H173" s="93">
        <f t="shared" si="183"/>
        <v>135.22512200056343</v>
      </c>
      <c r="I173" s="93">
        <f t="shared" si="183"/>
        <v>138.54764025101579</v>
      </c>
      <c r="J173" s="93">
        <f t="shared" si="183"/>
        <v>135.33001128777008</v>
      </c>
      <c r="K173" s="93">
        <f t="shared" si="183"/>
        <v>129.3948091383669</v>
      </c>
      <c r="L173" s="93">
        <f t="shared" si="183"/>
        <v>121.00896025835191</v>
      </c>
      <c r="M173" s="93">
        <f t="shared" si="183"/>
        <v>109.02104592439653</v>
      </c>
      <c r="N173" s="93">
        <f t="shared" si="183"/>
        <v>108.44559654068607</v>
      </c>
      <c r="O173" s="93">
        <f t="shared" si="183"/>
        <v>104.66688788427106</v>
      </c>
      <c r="P173" s="97">
        <f t="shared" si="183"/>
        <v>100</v>
      </c>
      <c r="Q173" s="96">
        <f t="shared" si="183"/>
        <v>93.621494397311338</v>
      </c>
      <c r="R173" s="94">
        <f t="shared" si="183"/>
        <v>84.980999134735342</v>
      </c>
      <c r="S173" s="94">
        <f t="shared" si="183"/>
        <v>75.081287623943638</v>
      </c>
      <c r="T173" s="94">
        <f t="shared" si="183"/>
        <v>72.091631416341258</v>
      </c>
      <c r="U173" s="94">
        <f t="shared" si="183"/>
        <v>77.330961383916502</v>
      </c>
      <c r="V173" s="94">
        <f t="shared" si="183"/>
        <v>82.339641272701272</v>
      </c>
      <c r="W173" s="95">
        <f t="shared" si="183"/>
        <v>85.474719470954497</v>
      </c>
      <c r="Y173" s="34" t="s">
        <v>1</v>
      </c>
      <c r="Z173" s="153">
        <f t="shared" ref="Z173:AG173" si="184">Z53*100/$P$5</f>
        <v>59.683836076019062</v>
      </c>
      <c r="AA173" s="153">
        <f t="shared" si="184"/>
        <v>72.354452121916125</v>
      </c>
      <c r="AB173" s="153">
        <f t="shared" si="184"/>
        <v>79.951267091656334</v>
      </c>
      <c r="AC173" s="153">
        <f t="shared" si="184"/>
        <v>87.434527879677077</v>
      </c>
      <c r="AD173" s="159">
        <f t="shared" si="184"/>
        <v>63.91889839779531</v>
      </c>
      <c r="AE173" s="153">
        <f t="shared" si="184"/>
        <v>70.539710400675673</v>
      </c>
      <c r="AF173" s="153">
        <f t="shared" si="184"/>
        <v>75.958586026199356</v>
      </c>
      <c r="AG173" s="156">
        <f t="shared" si="184"/>
        <v>85.474719470954497</v>
      </c>
    </row>
    <row r="174" spans="2:33" s="20" customFormat="1" x14ac:dyDescent="0.2">
      <c r="B174" s="18" t="s">
        <v>2</v>
      </c>
      <c r="C174" s="38">
        <f t="shared" ref="C174:W174" si="185">C55*100/$P55</f>
        <v>79.682239248730596</v>
      </c>
      <c r="D174" s="38">
        <f t="shared" si="185"/>
        <v>84.299163809601154</v>
      </c>
      <c r="E174" s="38">
        <f t="shared" si="185"/>
        <v>88.7895328505371</v>
      </c>
      <c r="F174" s="38">
        <f t="shared" si="185"/>
        <v>86.9526578759112</v>
      </c>
      <c r="G174" s="38">
        <f t="shared" si="185"/>
        <v>88.679244754735677</v>
      </c>
      <c r="H174" s="38">
        <f t="shared" si="185"/>
        <v>85.092767716022863</v>
      </c>
      <c r="I174" s="38">
        <f t="shared" si="185"/>
        <v>89.617015557649253</v>
      </c>
      <c r="J174" s="38">
        <f t="shared" si="185"/>
        <v>92.56889506111483</v>
      </c>
      <c r="K174" s="38">
        <f t="shared" si="185"/>
        <v>98.36342993458031</v>
      </c>
      <c r="L174" s="38">
        <f t="shared" si="185"/>
        <v>106.55801184638064</v>
      </c>
      <c r="M174" s="38">
        <f t="shared" si="185"/>
        <v>113.11327978989544</v>
      </c>
      <c r="N174" s="38">
        <f t="shared" si="185"/>
        <v>114.36909133416678</v>
      </c>
      <c r="O174" s="38">
        <f t="shared" si="185"/>
        <v>111.94345320175667</v>
      </c>
      <c r="P174" s="98">
        <f t="shared" si="185"/>
        <v>100</v>
      </c>
      <c r="Q174" s="35">
        <f t="shared" si="185"/>
        <v>92.408708536269245</v>
      </c>
      <c r="R174" s="36">
        <f t="shared" si="185"/>
        <v>85.07354679491327</v>
      </c>
      <c r="S174" s="36">
        <f t="shared" si="185"/>
        <v>81.096426427321433</v>
      </c>
      <c r="T174" s="36">
        <f t="shared" si="185"/>
        <v>79.356039827389594</v>
      </c>
      <c r="U174" s="36">
        <f t="shared" si="185"/>
        <v>75.542364302905227</v>
      </c>
      <c r="V174" s="36">
        <f t="shared" si="185"/>
        <v>71.291137337178597</v>
      </c>
      <c r="W174" s="37">
        <f t="shared" si="185"/>
        <v>66.806987848984477</v>
      </c>
      <c r="Y174" s="18" t="s">
        <v>2</v>
      </c>
      <c r="Z174" s="4">
        <f t="shared" ref="Z174:AG174" si="186">Z54*100/$P$6</f>
        <v>61.206576580731273</v>
      </c>
      <c r="AA174" s="4">
        <f t="shared" si="186"/>
        <v>61.257215074474104</v>
      </c>
      <c r="AB174" s="4">
        <f t="shared" si="186"/>
        <v>68.789129620704955</v>
      </c>
      <c r="AC174" s="4">
        <f t="shared" si="186"/>
        <v>75.072392493520496</v>
      </c>
      <c r="AD174" s="133">
        <f t="shared" si="186"/>
        <v>62.405725096964687</v>
      </c>
      <c r="AE174" s="4">
        <f t="shared" si="186"/>
        <v>68.431914844277102</v>
      </c>
      <c r="AF174" s="4">
        <f t="shared" si="186"/>
        <v>60.880800490005974</v>
      </c>
      <c r="AG174" s="127">
        <f t="shared" si="186"/>
        <v>66.806987848984477</v>
      </c>
    </row>
    <row r="175" spans="2:33" s="20" customFormat="1" x14ac:dyDescent="0.2">
      <c r="B175" s="18" t="s">
        <v>3</v>
      </c>
      <c r="C175" s="38">
        <f t="shared" ref="C175:W175" si="187">C56*100/$P56</f>
        <v>45.35516602304893</v>
      </c>
      <c r="D175" s="38">
        <f t="shared" si="187"/>
        <v>50.469773170410633</v>
      </c>
      <c r="E175" s="38">
        <f t="shared" si="187"/>
        <v>56.705743211343474</v>
      </c>
      <c r="F175" s="38">
        <f t="shared" si="187"/>
        <v>60.218221216571919</v>
      </c>
      <c r="G175" s="38">
        <f t="shared" si="187"/>
        <v>63.811751635004988</v>
      </c>
      <c r="H175" s="38">
        <f t="shared" si="187"/>
        <v>69.395821803236998</v>
      </c>
      <c r="I175" s="38">
        <f t="shared" si="187"/>
        <v>76.060073898297134</v>
      </c>
      <c r="J175" s="38">
        <f t="shared" si="187"/>
        <v>83.528853900957543</v>
      </c>
      <c r="K175" s="38">
        <f t="shared" si="187"/>
        <v>85.738703836825493</v>
      </c>
      <c r="L175" s="38">
        <f t="shared" si="187"/>
        <v>87.903513167226421</v>
      </c>
      <c r="M175" s="38">
        <f t="shared" si="187"/>
        <v>88.241472782999395</v>
      </c>
      <c r="N175" s="38">
        <f t="shared" si="187"/>
        <v>89.092212972107902</v>
      </c>
      <c r="O175" s="38">
        <f t="shared" si="187"/>
        <v>96.379865643219119</v>
      </c>
      <c r="P175" s="98">
        <f t="shared" si="187"/>
        <v>99.999999999999986</v>
      </c>
      <c r="Q175" s="35">
        <f t="shared" si="187"/>
        <v>103.63408817109284</v>
      </c>
      <c r="R175" s="36">
        <f t="shared" si="187"/>
        <v>104.82112117751468</v>
      </c>
      <c r="S175" s="36">
        <f t="shared" si="187"/>
        <v>103.46087123672356</v>
      </c>
      <c r="T175" s="36">
        <f t="shared" si="187"/>
        <v>95.507237047017853</v>
      </c>
      <c r="U175" s="36">
        <f t="shared" si="187"/>
        <v>87.295972008367642</v>
      </c>
      <c r="V175" s="36">
        <f t="shared" si="187"/>
        <v>79.385976470158226</v>
      </c>
      <c r="W175" s="37">
        <f t="shared" si="187"/>
        <v>74.118794196325865</v>
      </c>
      <c r="Y175" s="18" t="s">
        <v>3</v>
      </c>
      <c r="Z175" s="4">
        <f t="shared" ref="Z175:AG175" si="188">Z55*100/$P$7</f>
        <v>73.668358637779136</v>
      </c>
      <c r="AA175" s="4">
        <f t="shared" si="188"/>
        <v>74.133764760996911</v>
      </c>
      <c r="AB175" s="4">
        <f t="shared" si="188"/>
        <v>76.791477766891845</v>
      </c>
      <c r="AC175" s="4">
        <f t="shared" si="188"/>
        <v>81.12808177509271</v>
      </c>
      <c r="AD175" s="133">
        <f t="shared" si="188"/>
        <v>69.360451871576402</v>
      </c>
      <c r="AE175" s="4">
        <f t="shared" si="188"/>
        <v>73.608189670632186</v>
      </c>
      <c r="AF175" s="4">
        <f t="shared" si="188"/>
        <v>69.848663359606874</v>
      </c>
      <c r="AG175" s="127">
        <f t="shared" si="188"/>
        <v>74.118794196325865</v>
      </c>
    </row>
    <row r="176" spans="2:33" s="20" customFormat="1" x14ac:dyDescent="0.2">
      <c r="B176" s="18" t="s">
        <v>4</v>
      </c>
      <c r="C176" s="38">
        <f t="shared" ref="C176:W176" si="189">C57*100/$P57</f>
        <v>23.021339551437968</v>
      </c>
      <c r="D176" s="38">
        <f t="shared" si="189"/>
        <v>25.837467547319985</v>
      </c>
      <c r="E176" s="38">
        <f t="shared" si="189"/>
        <v>29.447664310491554</v>
      </c>
      <c r="F176" s="38">
        <f t="shared" si="189"/>
        <v>33.665333816937576</v>
      </c>
      <c r="G176" s="38">
        <f t="shared" si="189"/>
        <v>40.657087718200337</v>
      </c>
      <c r="H176" s="38">
        <f t="shared" si="189"/>
        <v>48.065355323517572</v>
      </c>
      <c r="I176" s="38">
        <f t="shared" si="189"/>
        <v>55.373978712892892</v>
      </c>
      <c r="J176" s="38">
        <f t="shared" si="189"/>
        <v>58.264013542094077</v>
      </c>
      <c r="K176" s="38">
        <f t="shared" si="189"/>
        <v>60.922235644247678</v>
      </c>
      <c r="L176" s="38">
        <f t="shared" si="189"/>
        <v>71.366853336142128</v>
      </c>
      <c r="M176" s="38">
        <f t="shared" si="189"/>
        <v>82.355217306803269</v>
      </c>
      <c r="N176" s="38">
        <f t="shared" si="189"/>
        <v>88.38939954774483</v>
      </c>
      <c r="O176" s="38">
        <f t="shared" si="189"/>
        <v>92.993746785581607</v>
      </c>
      <c r="P176" s="98">
        <f t="shared" si="189"/>
        <v>100</v>
      </c>
      <c r="Q176" s="35">
        <f t="shared" si="189"/>
        <v>104.01867638617989</v>
      </c>
      <c r="R176" s="36">
        <f t="shared" si="189"/>
        <v>108.47273517121452</v>
      </c>
      <c r="S176" s="36">
        <f t="shared" si="189"/>
        <v>112.48271944431764</v>
      </c>
      <c r="T176" s="36">
        <f t="shared" si="189"/>
        <v>117.87499707597019</v>
      </c>
      <c r="U176" s="36">
        <f t="shared" si="189"/>
        <v>121.6020048518529</v>
      </c>
      <c r="V176" s="36">
        <f t="shared" si="189"/>
        <v>123.48190309216857</v>
      </c>
      <c r="W176" s="37">
        <f t="shared" si="189"/>
        <v>121.6559812313433</v>
      </c>
      <c r="Y176" s="18" t="s">
        <v>4</v>
      </c>
      <c r="Z176" s="4">
        <f t="shared" ref="Z176:AG176" si="190">Z56*100/$P$8</f>
        <v>124.61190323376893</v>
      </c>
      <c r="AA176" s="4">
        <f t="shared" si="190"/>
        <v>139.77520761293806</v>
      </c>
      <c r="AB176" s="4">
        <f t="shared" si="190"/>
        <v>138.81257039119868</v>
      </c>
      <c r="AC176" s="4">
        <f t="shared" si="190"/>
        <v>140.08852978592975</v>
      </c>
      <c r="AD176" s="133">
        <f t="shared" si="190"/>
        <v>119.93077725781916</v>
      </c>
      <c r="AE176" s="4">
        <f t="shared" si="190"/>
        <v>121.08324333218765</v>
      </c>
      <c r="AF176" s="4">
        <f t="shared" si="190"/>
        <v>120.49937535041656</v>
      </c>
      <c r="AG176" s="127">
        <f t="shared" si="190"/>
        <v>121.6559812313433</v>
      </c>
    </row>
    <row r="177" spans="2:33" s="20" customFormat="1" ht="13.5" thickBot="1" x14ac:dyDescent="0.25">
      <c r="B177" s="105" t="s">
        <v>5</v>
      </c>
      <c r="C177" s="106">
        <f t="shared" ref="C177:W177" si="191">C58*100/$P58</f>
        <v>10.151619595439209</v>
      </c>
      <c r="D177" s="106">
        <f t="shared" si="191"/>
        <v>10.473526763480688</v>
      </c>
      <c r="E177" s="106">
        <f t="shared" si="191"/>
        <v>10.449779513379267</v>
      </c>
      <c r="F177" s="106">
        <f t="shared" si="191"/>
        <v>14.160287341726228</v>
      </c>
      <c r="G177" s="106">
        <f t="shared" si="191"/>
        <v>19.703950948735628</v>
      </c>
      <c r="H177" s="106">
        <f t="shared" si="191"/>
        <v>26.783270062303551</v>
      </c>
      <c r="I177" s="106">
        <f t="shared" si="191"/>
        <v>27.827819243847983</v>
      </c>
      <c r="J177" s="106">
        <f t="shared" si="191"/>
        <v>30.385595973521813</v>
      </c>
      <c r="K177" s="106">
        <f t="shared" si="191"/>
        <v>38.77662083227515</v>
      </c>
      <c r="L177" s="106">
        <f t="shared" si="191"/>
        <v>49.178576022533498</v>
      </c>
      <c r="M177" s="106">
        <f t="shared" si="191"/>
        <v>60.269531288651123</v>
      </c>
      <c r="N177" s="106">
        <f t="shared" si="191"/>
        <v>62.765631132644884</v>
      </c>
      <c r="O177" s="106">
        <f t="shared" si="191"/>
        <v>71.281988700266837</v>
      </c>
      <c r="P177" s="107">
        <f t="shared" si="191"/>
        <v>100</v>
      </c>
      <c r="Q177" s="108">
        <f t="shared" si="191"/>
        <v>116.64461782272897</v>
      </c>
      <c r="R177" s="109">
        <f t="shared" si="191"/>
        <v>127.05826919973968</v>
      </c>
      <c r="S177" s="109">
        <f t="shared" si="191"/>
        <v>121.01974721736251</v>
      </c>
      <c r="T177" s="109">
        <f t="shared" si="191"/>
        <v>129.56284464175732</v>
      </c>
      <c r="U177" s="109">
        <f t="shared" si="191"/>
        <v>134.12211775670855</v>
      </c>
      <c r="V177" s="109">
        <f t="shared" si="191"/>
        <v>142.38840466224599</v>
      </c>
      <c r="W177" s="110">
        <f t="shared" si="191"/>
        <v>146.67500856700553</v>
      </c>
      <c r="Y177" s="88" t="s">
        <v>5</v>
      </c>
      <c r="Z177" s="4">
        <f t="shared" ref="Z177:AG177" si="192">Z57*100/$P$9</f>
        <v>142.05116169410354</v>
      </c>
      <c r="AA177" s="4">
        <f t="shared" si="192"/>
        <v>203.5859893940094</v>
      </c>
      <c r="AB177" s="4">
        <f t="shared" si="192"/>
        <v>204.40672002758831</v>
      </c>
      <c r="AC177" s="4">
        <f t="shared" si="192"/>
        <v>205.88973200546192</v>
      </c>
      <c r="AD177" s="133">
        <f t="shared" si="192"/>
        <v>145.59192476095927</v>
      </c>
      <c r="AE177" s="4">
        <f t="shared" si="192"/>
        <v>146.66714499516738</v>
      </c>
      <c r="AF177" s="4">
        <f t="shared" si="192"/>
        <v>145.60041585598916</v>
      </c>
      <c r="AG177" s="127">
        <f t="shared" si="192"/>
        <v>146.67500856700553</v>
      </c>
    </row>
    <row r="178" spans="2:33" s="20" customFormat="1" ht="14.25" thickBot="1" x14ac:dyDescent="0.3">
      <c r="B178" s="111" t="s">
        <v>155</v>
      </c>
      <c r="C178" s="112">
        <f t="shared" ref="C178:W178" si="193">C59*100/$P59</f>
        <v>70.296448209977171</v>
      </c>
      <c r="D178" s="112">
        <f t="shared" si="193"/>
        <v>73.028852963772948</v>
      </c>
      <c r="E178" s="112">
        <f t="shared" si="193"/>
        <v>76.374850364035126</v>
      </c>
      <c r="F178" s="112">
        <f t="shared" si="193"/>
        <v>78.563039773925581</v>
      </c>
      <c r="G178" s="112">
        <f t="shared" si="193"/>
        <v>81.173571456595496</v>
      </c>
      <c r="H178" s="112">
        <f t="shared" si="193"/>
        <v>82.927593231103501</v>
      </c>
      <c r="I178" s="112">
        <f t="shared" si="193"/>
        <v>88.371487319324757</v>
      </c>
      <c r="J178" s="112">
        <f t="shared" si="193"/>
        <v>91.315532908492145</v>
      </c>
      <c r="K178" s="112">
        <f t="shared" si="193"/>
        <v>93.211228789637289</v>
      </c>
      <c r="L178" s="112">
        <f t="shared" si="193"/>
        <v>97.034035125010845</v>
      </c>
      <c r="M178" s="112">
        <f t="shared" si="193"/>
        <v>99.241196689856281</v>
      </c>
      <c r="N178" s="112">
        <f t="shared" si="193"/>
        <v>101.03051956627812</v>
      </c>
      <c r="O178" s="112">
        <f t="shared" si="193"/>
        <v>102.4062494646813</v>
      </c>
      <c r="P178" s="113">
        <f t="shared" si="193"/>
        <v>100</v>
      </c>
      <c r="Q178" s="114">
        <f t="shared" si="193"/>
        <v>98.071223478741388</v>
      </c>
      <c r="R178" s="115">
        <f t="shared" si="193"/>
        <v>95.222977459772082</v>
      </c>
      <c r="S178" s="115">
        <f t="shared" si="193"/>
        <v>92.460388650538761</v>
      </c>
      <c r="T178" s="115">
        <f t="shared" si="193"/>
        <v>90.306654293882687</v>
      </c>
      <c r="U178" s="115">
        <f t="shared" si="193"/>
        <v>88.657419259337075</v>
      </c>
      <c r="V178" s="115">
        <f t="shared" si="193"/>
        <v>86.513831687631892</v>
      </c>
      <c r="W178" s="116">
        <f t="shared" si="193"/>
        <v>83.860444631600856</v>
      </c>
      <c r="Y178" s="135" t="s">
        <v>155</v>
      </c>
      <c r="Z178" s="8">
        <f t="shared" ref="Z178:AG178" si="194">Z58*100/$P$10</f>
        <v>77.490559804092314</v>
      </c>
      <c r="AA178" s="8">
        <f t="shared" si="194"/>
        <v>83.269103316960738</v>
      </c>
      <c r="AB178" s="8">
        <f t="shared" si="194"/>
        <v>87.735859763137881</v>
      </c>
      <c r="AC178" s="8">
        <f t="shared" si="194"/>
        <v>92.686270724866716</v>
      </c>
      <c r="AD178" s="136">
        <f t="shared" si="194"/>
        <v>76.580610846854711</v>
      </c>
      <c r="AE178" s="8">
        <f t="shared" si="194"/>
        <v>81.22886665986519</v>
      </c>
      <c r="AF178" s="8">
        <f t="shared" si="194"/>
        <v>78.674111979613954</v>
      </c>
      <c r="AG178" s="128">
        <f t="shared" si="194"/>
        <v>83.860444631600856</v>
      </c>
    </row>
    <row r="179" spans="2:33" s="20" customFormat="1" x14ac:dyDescent="0.2">
      <c r="B179" s="76"/>
    </row>
    <row r="180" spans="2:33" s="20" customFormat="1" x14ac:dyDescent="0.2">
      <c r="B180" s="76"/>
    </row>
    <row r="181" spans="2:33" s="20" customFormat="1" x14ac:dyDescent="0.2">
      <c r="B181" s="76"/>
    </row>
    <row r="182" spans="2:33" s="20" customFormat="1" x14ac:dyDescent="0.2">
      <c r="B182" s="76"/>
    </row>
    <row r="183" spans="2:33" s="20" customFormat="1" x14ac:dyDescent="0.2">
      <c r="B183" s="76"/>
    </row>
    <row r="184" spans="2:33" s="20" customFormat="1" x14ac:dyDescent="0.2">
      <c r="B184" s="76"/>
    </row>
    <row r="185" spans="2:33" s="20" customFormat="1" x14ac:dyDescent="0.2">
      <c r="B185" s="76"/>
    </row>
    <row r="186" spans="2:33" s="20" customFormat="1" x14ac:dyDescent="0.2">
      <c r="B186" s="76"/>
    </row>
    <row r="187" spans="2:33" s="20" customFormat="1" x14ac:dyDescent="0.2">
      <c r="B187" s="76"/>
    </row>
    <row r="188" spans="2:33" s="20" customFormat="1" x14ac:dyDescent="0.2">
      <c r="B188" s="76"/>
    </row>
    <row r="189" spans="2:33" s="20" customFormat="1" x14ac:dyDescent="0.2">
      <c r="B189" s="76"/>
    </row>
    <row r="190" spans="2:33" s="20" customFormat="1" x14ac:dyDescent="0.2">
      <c r="B190" s="76"/>
    </row>
    <row r="191" spans="2:33" s="20" customFormat="1" x14ac:dyDescent="0.2">
      <c r="B191" s="76"/>
    </row>
    <row r="192" spans="2:33" s="20" customFormat="1" x14ac:dyDescent="0.2">
      <c r="B192" s="76"/>
    </row>
    <row r="193" spans="2:2" s="20" customFormat="1" x14ac:dyDescent="0.2">
      <c r="B193" s="76"/>
    </row>
    <row r="194" spans="2:2" s="20" customFormat="1" x14ac:dyDescent="0.2">
      <c r="B194" s="76"/>
    </row>
    <row r="195" spans="2:2" s="20" customFormat="1" x14ac:dyDescent="0.2">
      <c r="B195" s="76"/>
    </row>
    <row r="196" spans="2:2" s="20" customFormat="1" x14ac:dyDescent="0.2">
      <c r="B196" s="76"/>
    </row>
    <row r="197" spans="2:2" s="20" customFormat="1" x14ac:dyDescent="0.2">
      <c r="B197" s="76"/>
    </row>
    <row r="198" spans="2:2" s="20" customFormat="1" x14ac:dyDescent="0.2">
      <c r="B198" s="76"/>
    </row>
    <row r="199" spans="2:2" s="20" customFormat="1" x14ac:dyDescent="0.2">
      <c r="B199" s="76"/>
    </row>
    <row r="200" spans="2:2" s="20" customFormat="1" x14ac:dyDescent="0.2">
      <c r="B200" s="76"/>
    </row>
    <row r="201" spans="2:2" s="20" customFormat="1" x14ac:dyDescent="0.2">
      <c r="B201" s="76"/>
    </row>
    <row r="202" spans="2:2" s="20" customFormat="1" x14ac:dyDescent="0.2">
      <c r="B202" s="76"/>
    </row>
    <row r="203" spans="2:2" s="20" customFormat="1" x14ac:dyDescent="0.2">
      <c r="B203" s="76"/>
    </row>
    <row r="204" spans="2:2" s="20" customFormat="1" x14ac:dyDescent="0.2">
      <c r="B204" s="76"/>
    </row>
    <row r="205" spans="2:2" s="20" customFormat="1" x14ac:dyDescent="0.2">
      <c r="B205" s="76"/>
    </row>
    <row r="206" spans="2:2" s="20" customFormat="1" x14ac:dyDescent="0.2">
      <c r="B206" s="76"/>
    </row>
    <row r="207" spans="2:2" s="20" customFormat="1" x14ac:dyDescent="0.2">
      <c r="B207" s="76"/>
    </row>
    <row r="208" spans="2:2" s="20" customFormat="1" x14ac:dyDescent="0.2">
      <c r="B208" s="76"/>
    </row>
    <row r="209" spans="2:2" s="20" customFormat="1" x14ac:dyDescent="0.2">
      <c r="B209" s="76"/>
    </row>
    <row r="210" spans="2:2" s="20" customFormat="1" x14ac:dyDescent="0.2">
      <c r="B210" s="76"/>
    </row>
    <row r="211" spans="2:2" s="20" customFormat="1" x14ac:dyDescent="0.2">
      <c r="B211" s="76"/>
    </row>
    <row r="212" spans="2:2" s="20" customFormat="1" x14ac:dyDescent="0.2">
      <c r="B212" s="76"/>
    </row>
    <row r="213" spans="2:2" s="20" customFormat="1" x14ac:dyDescent="0.2">
      <c r="B213" s="76"/>
    </row>
    <row r="214" spans="2:2" s="20" customFormat="1" x14ac:dyDescent="0.2">
      <c r="B214" s="76"/>
    </row>
    <row r="215" spans="2:2" s="20" customFormat="1" x14ac:dyDescent="0.2">
      <c r="B215" s="76"/>
    </row>
    <row r="216" spans="2:2" s="20" customFormat="1" x14ac:dyDescent="0.2">
      <c r="B216" s="76"/>
    </row>
    <row r="217" spans="2:2" s="20" customFormat="1" x14ac:dyDescent="0.2">
      <c r="B217" s="76"/>
    </row>
    <row r="218" spans="2:2" s="20" customFormat="1" x14ac:dyDescent="0.2">
      <c r="B218" s="76"/>
    </row>
    <row r="219" spans="2:2" s="20" customFormat="1" x14ac:dyDescent="0.2">
      <c r="B219" s="76"/>
    </row>
    <row r="220" spans="2:2" s="20" customFormat="1" x14ac:dyDescent="0.2">
      <c r="B220" s="76"/>
    </row>
    <row r="221" spans="2:2" s="20" customFormat="1" x14ac:dyDescent="0.2">
      <c r="B221" s="76"/>
    </row>
    <row r="222" spans="2:2" s="20" customFormat="1" x14ac:dyDescent="0.2">
      <c r="B222" s="76"/>
    </row>
    <row r="223" spans="2:2" s="20" customFormat="1" x14ac:dyDescent="0.2">
      <c r="B223" s="76"/>
    </row>
    <row r="224" spans="2:2" s="20" customFormat="1" x14ac:dyDescent="0.2">
      <c r="B224" s="76"/>
    </row>
    <row r="225" spans="2:2" s="20" customFormat="1" x14ac:dyDescent="0.2">
      <c r="B225" s="76"/>
    </row>
    <row r="226" spans="2:2" s="20" customFormat="1" x14ac:dyDescent="0.2">
      <c r="B226" s="76"/>
    </row>
    <row r="227" spans="2:2" s="20" customFormat="1" x14ac:dyDescent="0.2">
      <c r="B227" s="76"/>
    </row>
    <row r="228" spans="2:2" s="20" customFormat="1" x14ac:dyDescent="0.2">
      <c r="B228" s="76"/>
    </row>
    <row r="229" spans="2:2" s="20" customFormat="1" x14ac:dyDescent="0.2">
      <c r="B229" s="76"/>
    </row>
    <row r="230" spans="2:2" s="20" customFormat="1" x14ac:dyDescent="0.2">
      <c r="B230" s="76"/>
    </row>
    <row r="231" spans="2:2" s="20" customFormat="1" x14ac:dyDescent="0.2">
      <c r="B231" s="76"/>
    </row>
    <row r="232" spans="2:2" s="20" customFormat="1" x14ac:dyDescent="0.2">
      <c r="B232" s="76"/>
    </row>
    <row r="233" spans="2:2" s="20" customFormat="1" x14ac:dyDescent="0.2">
      <c r="B233" s="76"/>
    </row>
    <row r="234" spans="2:2" s="20" customFormat="1" x14ac:dyDescent="0.2">
      <c r="B234" s="76"/>
    </row>
    <row r="235" spans="2:2" s="20" customFormat="1" x14ac:dyDescent="0.2">
      <c r="B235" s="76"/>
    </row>
    <row r="236" spans="2:2" s="20" customFormat="1" x14ac:dyDescent="0.2">
      <c r="B236" s="76"/>
    </row>
    <row r="237" spans="2:2" s="20" customFormat="1" x14ac:dyDescent="0.2">
      <c r="B237" s="76"/>
    </row>
    <row r="238" spans="2:2" s="20" customFormat="1" x14ac:dyDescent="0.2">
      <c r="B238" s="76"/>
    </row>
    <row r="239" spans="2:2" s="20" customFormat="1" x14ac:dyDescent="0.2">
      <c r="B239" s="76"/>
    </row>
    <row r="240" spans="2:2" s="20" customFormat="1" x14ac:dyDescent="0.2">
      <c r="B240" s="76"/>
    </row>
    <row r="241" spans="2:2" s="20" customFormat="1" x14ac:dyDescent="0.2">
      <c r="B241" s="76"/>
    </row>
    <row r="242" spans="2:2" s="20" customFormat="1" x14ac:dyDescent="0.2">
      <c r="B242" s="76"/>
    </row>
    <row r="243" spans="2:2" s="20" customFormat="1" x14ac:dyDescent="0.2">
      <c r="B243" s="76"/>
    </row>
    <row r="244" spans="2:2" s="20" customFormat="1" x14ac:dyDescent="0.2">
      <c r="B244" s="76"/>
    </row>
    <row r="245" spans="2:2" s="20" customFormat="1" x14ac:dyDescent="0.2">
      <c r="B245" s="76"/>
    </row>
    <row r="246" spans="2:2" s="20" customFormat="1" x14ac:dyDescent="0.2">
      <c r="B246" s="76"/>
    </row>
    <row r="247" spans="2:2" s="20" customFormat="1" x14ac:dyDescent="0.2">
      <c r="B247" s="76"/>
    </row>
    <row r="248" spans="2:2" s="20" customFormat="1" x14ac:dyDescent="0.2">
      <c r="B248" s="76"/>
    </row>
    <row r="249" spans="2:2" s="20" customFormat="1" x14ac:dyDescent="0.2">
      <c r="B249" s="76"/>
    </row>
    <row r="250" spans="2:2" s="20" customFormat="1" x14ac:dyDescent="0.2">
      <c r="B250" s="76"/>
    </row>
    <row r="251" spans="2:2" s="20" customFormat="1" x14ac:dyDescent="0.2">
      <c r="B251" s="76"/>
    </row>
    <row r="252" spans="2:2" s="20" customFormat="1" x14ac:dyDescent="0.2">
      <c r="B252" s="76"/>
    </row>
    <row r="253" spans="2:2" s="20" customFormat="1" x14ac:dyDescent="0.2">
      <c r="B253" s="76"/>
    </row>
    <row r="254" spans="2:2" s="20" customFormat="1" x14ac:dyDescent="0.2">
      <c r="B254" s="76"/>
    </row>
    <row r="255" spans="2:2" s="20" customFormat="1" x14ac:dyDescent="0.2">
      <c r="B255" s="76"/>
    </row>
    <row r="256" spans="2:2" s="20" customFormat="1" x14ac:dyDescent="0.2">
      <c r="B256" s="76"/>
    </row>
    <row r="257" spans="2:2" s="20" customFormat="1" x14ac:dyDescent="0.2">
      <c r="B257" s="76"/>
    </row>
    <row r="258" spans="2:2" s="20" customFormat="1" x14ac:dyDescent="0.2">
      <c r="B258" s="76"/>
    </row>
    <row r="259" spans="2:2" s="20" customFormat="1" x14ac:dyDescent="0.2">
      <c r="B259" s="76"/>
    </row>
    <row r="260" spans="2:2" s="20" customFormat="1" x14ac:dyDescent="0.2">
      <c r="B260" s="76"/>
    </row>
    <row r="261" spans="2:2" s="20" customFormat="1" x14ac:dyDescent="0.2">
      <c r="B261" s="76"/>
    </row>
    <row r="262" spans="2:2" s="20" customFormat="1" x14ac:dyDescent="0.2">
      <c r="B262" s="76"/>
    </row>
    <row r="263" spans="2:2" s="20" customFormat="1" x14ac:dyDescent="0.2">
      <c r="B263" s="76"/>
    </row>
    <row r="264" spans="2:2" s="20" customFormat="1" x14ac:dyDescent="0.2">
      <c r="B264" s="76"/>
    </row>
    <row r="265" spans="2:2" s="20" customFormat="1" x14ac:dyDescent="0.2">
      <c r="B265" s="76"/>
    </row>
    <row r="266" spans="2:2" s="20" customFormat="1" x14ac:dyDescent="0.2">
      <c r="B266" s="76"/>
    </row>
    <row r="267" spans="2:2" s="20" customFormat="1" x14ac:dyDescent="0.2">
      <c r="B267" s="76"/>
    </row>
    <row r="268" spans="2:2" s="20" customFormat="1" x14ac:dyDescent="0.2">
      <c r="B268" s="76"/>
    </row>
    <row r="269" spans="2:2" s="20" customFormat="1" x14ac:dyDescent="0.2">
      <c r="B269" s="76"/>
    </row>
    <row r="270" spans="2:2" s="20" customFormat="1" x14ac:dyDescent="0.2">
      <c r="B270" s="76"/>
    </row>
    <row r="271" spans="2:2" s="20" customFormat="1" x14ac:dyDescent="0.2">
      <c r="B271" s="76"/>
    </row>
    <row r="272" spans="2:2" s="20" customFormat="1" x14ac:dyDescent="0.2">
      <c r="B272" s="76"/>
    </row>
    <row r="273" spans="2:2" s="20" customFormat="1" x14ac:dyDescent="0.2">
      <c r="B273" s="76"/>
    </row>
    <row r="274" spans="2:2" s="20" customFormat="1" x14ac:dyDescent="0.2">
      <c r="B274" s="76"/>
    </row>
    <row r="275" spans="2:2" s="20" customFormat="1" x14ac:dyDescent="0.2">
      <c r="B275" s="76"/>
    </row>
    <row r="276" spans="2:2" s="20" customFormat="1" x14ac:dyDescent="0.2">
      <c r="B276" s="76"/>
    </row>
    <row r="277" spans="2:2" s="20" customFormat="1" x14ac:dyDescent="0.2">
      <c r="B277" s="76"/>
    </row>
    <row r="278" spans="2:2" s="20" customFormat="1" x14ac:dyDescent="0.2">
      <c r="B278" s="76"/>
    </row>
    <row r="279" spans="2:2" s="20" customFormat="1" x14ac:dyDescent="0.2">
      <c r="B279" s="76"/>
    </row>
    <row r="280" spans="2:2" s="20" customFormat="1" x14ac:dyDescent="0.2">
      <c r="B280" s="76"/>
    </row>
    <row r="281" spans="2:2" s="20" customFormat="1" x14ac:dyDescent="0.2">
      <c r="B281" s="76"/>
    </row>
    <row r="282" spans="2:2" s="20" customFormat="1" x14ac:dyDescent="0.2">
      <c r="B282" s="76"/>
    </row>
    <row r="283" spans="2:2" s="20" customFormat="1" x14ac:dyDescent="0.2">
      <c r="B283" s="76"/>
    </row>
    <row r="284" spans="2:2" s="20" customFormat="1" x14ac:dyDescent="0.2">
      <c r="B284" s="76"/>
    </row>
    <row r="285" spans="2:2" s="20" customFormat="1" x14ac:dyDescent="0.2">
      <c r="B285" s="76"/>
    </row>
    <row r="286" spans="2:2" s="20" customFormat="1" x14ac:dyDescent="0.2">
      <c r="B286" s="76"/>
    </row>
    <row r="287" spans="2:2" s="20" customFormat="1" x14ac:dyDescent="0.2">
      <c r="B287" s="76"/>
    </row>
    <row r="288" spans="2:2" s="20" customFormat="1" x14ac:dyDescent="0.2">
      <c r="B288" s="76"/>
    </row>
    <row r="289" spans="2:2" s="20" customFormat="1" x14ac:dyDescent="0.2">
      <c r="B289" s="76"/>
    </row>
    <row r="290" spans="2:2" s="20" customFormat="1" x14ac:dyDescent="0.2">
      <c r="B290" s="76"/>
    </row>
    <row r="291" spans="2:2" s="20" customFormat="1" x14ac:dyDescent="0.2">
      <c r="B291" s="76"/>
    </row>
    <row r="292" spans="2:2" s="20" customFormat="1" x14ac:dyDescent="0.2">
      <c r="B292" s="76"/>
    </row>
    <row r="293" spans="2:2" s="20" customFormat="1" x14ac:dyDescent="0.2">
      <c r="B293" s="76"/>
    </row>
    <row r="294" spans="2:2" s="20" customFormat="1" x14ac:dyDescent="0.2">
      <c r="B294" s="76"/>
    </row>
    <row r="295" spans="2:2" s="20" customFormat="1" x14ac:dyDescent="0.2">
      <c r="B295" s="76"/>
    </row>
    <row r="296" spans="2:2" s="20" customFormat="1" x14ac:dyDescent="0.2">
      <c r="B296" s="76"/>
    </row>
    <row r="297" spans="2:2" s="20" customFormat="1" x14ac:dyDescent="0.2">
      <c r="B297" s="76"/>
    </row>
    <row r="298" spans="2:2" s="20" customFormat="1" x14ac:dyDescent="0.2">
      <c r="B298" s="76"/>
    </row>
    <row r="299" spans="2:2" s="20" customFormat="1" x14ac:dyDescent="0.2">
      <c r="B299" s="76"/>
    </row>
    <row r="300" spans="2:2" s="20" customFormat="1" x14ac:dyDescent="0.2">
      <c r="B300" s="76"/>
    </row>
    <row r="301" spans="2:2" s="20" customFormat="1" x14ac:dyDescent="0.2">
      <c r="B301" s="76"/>
    </row>
    <row r="302" spans="2:2" s="20" customFormat="1" x14ac:dyDescent="0.2">
      <c r="B302" s="76"/>
    </row>
    <row r="303" spans="2:2" s="20" customFormat="1" x14ac:dyDescent="0.2">
      <c r="B303" s="76"/>
    </row>
    <row r="304" spans="2:2" s="20" customFormat="1" x14ac:dyDescent="0.2">
      <c r="B304" s="76"/>
    </row>
    <row r="305" spans="2:2" s="20" customFormat="1" x14ac:dyDescent="0.2">
      <c r="B305" s="76"/>
    </row>
    <row r="306" spans="2:2" s="20" customFormat="1" x14ac:dyDescent="0.2">
      <c r="B306" s="76"/>
    </row>
    <row r="307" spans="2:2" s="20" customFormat="1" x14ac:dyDescent="0.2">
      <c r="B307" s="76"/>
    </row>
    <row r="308" spans="2:2" s="20" customFormat="1" x14ac:dyDescent="0.2">
      <c r="B308" s="76"/>
    </row>
    <row r="309" spans="2:2" s="20" customFormat="1" x14ac:dyDescent="0.2">
      <c r="B309" s="76"/>
    </row>
    <row r="310" spans="2:2" s="20" customFormat="1" x14ac:dyDescent="0.2">
      <c r="B310" s="76"/>
    </row>
    <row r="311" spans="2:2" s="20" customFormat="1" x14ac:dyDescent="0.2">
      <c r="B311" s="76"/>
    </row>
    <row r="312" spans="2:2" s="20" customFormat="1" x14ac:dyDescent="0.2">
      <c r="B312" s="76"/>
    </row>
    <row r="313" spans="2:2" s="20" customFormat="1" x14ac:dyDescent="0.2">
      <c r="B313" s="76"/>
    </row>
    <row r="314" spans="2:2" s="20" customFormat="1" x14ac:dyDescent="0.2">
      <c r="B314" s="76"/>
    </row>
    <row r="315" spans="2:2" s="20" customFormat="1" x14ac:dyDescent="0.2">
      <c r="B315" s="76"/>
    </row>
    <row r="316" spans="2:2" s="20" customFormat="1" x14ac:dyDescent="0.2">
      <c r="B316" s="76"/>
    </row>
    <row r="317" spans="2:2" s="20" customFormat="1" x14ac:dyDescent="0.2">
      <c r="B317" s="76"/>
    </row>
    <row r="318" spans="2:2" s="20" customFormat="1" x14ac:dyDescent="0.2">
      <c r="B318" s="76"/>
    </row>
    <row r="319" spans="2:2" s="20" customFormat="1" x14ac:dyDescent="0.2">
      <c r="B319" s="76"/>
    </row>
    <row r="320" spans="2:2" s="20" customFormat="1" x14ac:dyDescent="0.2">
      <c r="B320" s="76"/>
    </row>
    <row r="321" spans="2:2" s="20" customFormat="1" x14ac:dyDescent="0.2">
      <c r="B321" s="76"/>
    </row>
    <row r="322" spans="2:2" s="20" customFormat="1" x14ac:dyDescent="0.2">
      <c r="B322" s="76"/>
    </row>
    <row r="323" spans="2:2" s="20" customFormat="1" x14ac:dyDescent="0.2">
      <c r="B323" s="76"/>
    </row>
    <row r="324" spans="2:2" s="20" customFormat="1" x14ac:dyDescent="0.2">
      <c r="B324" s="76"/>
    </row>
    <row r="325" spans="2:2" s="20" customFormat="1" x14ac:dyDescent="0.2">
      <c r="B325" s="76"/>
    </row>
    <row r="326" spans="2:2" s="20" customFormat="1" x14ac:dyDescent="0.2">
      <c r="B326" s="76"/>
    </row>
    <row r="327" spans="2:2" s="20" customFormat="1" x14ac:dyDescent="0.2">
      <c r="B327" s="76"/>
    </row>
    <row r="328" spans="2:2" s="20" customFormat="1" x14ac:dyDescent="0.2">
      <c r="B328" s="76"/>
    </row>
    <row r="329" spans="2:2" s="20" customFormat="1" x14ac:dyDescent="0.2">
      <c r="B329" s="76"/>
    </row>
    <row r="330" spans="2:2" s="20" customFormat="1" x14ac:dyDescent="0.2">
      <c r="B330" s="76"/>
    </row>
    <row r="331" spans="2:2" s="20" customFormat="1" x14ac:dyDescent="0.2">
      <c r="B331" s="76"/>
    </row>
    <row r="332" spans="2:2" s="20" customFormat="1" x14ac:dyDescent="0.2">
      <c r="B332" s="76"/>
    </row>
    <row r="333" spans="2:2" s="20" customFormat="1" x14ac:dyDescent="0.2">
      <c r="B333" s="76"/>
    </row>
    <row r="334" spans="2:2" s="20" customFormat="1" x14ac:dyDescent="0.2">
      <c r="B334" s="76"/>
    </row>
    <row r="335" spans="2:2" s="20" customFormat="1" x14ac:dyDescent="0.2">
      <c r="B335" s="76"/>
    </row>
    <row r="336" spans="2:2" s="20" customFormat="1" x14ac:dyDescent="0.2">
      <c r="B336" s="76"/>
    </row>
    <row r="337" spans="2:2" s="20" customFormat="1" x14ac:dyDescent="0.2">
      <c r="B337" s="76"/>
    </row>
    <row r="338" spans="2:2" s="20" customFormat="1" x14ac:dyDescent="0.2">
      <c r="B338" s="76"/>
    </row>
    <row r="339" spans="2:2" s="20" customFormat="1" x14ac:dyDescent="0.2">
      <c r="B339" s="76"/>
    </row>
    <row r="340" spans="2:2" s="20" customFormat="1" x14ac:dyDescent="0.2">
      <c r="B340" s="76"/>
    </row>
    <row r="341" spans="2:2" s="20" customFormat="1" x14ac:dyDescent="0.2">
      <c r="B341" s="76"/>
    </row>
    <row r="342" spans="2:2" s="20" customFormat="1" x14ac:dyDescent="0.2">
      <c r="B342" s="76"/>
    </row>
    <row r="343" spans="2:2" s="20" customFormat="1" x14ac:dyDescent="0.2">
      <c r="B343" s="76"/>
    </row>
    <row r="344" spans="2:2" s="20" customFormat="1" x14ac:dyDescent="0.2">
      <c r="B344" s="76"/>
    </row>
    <row r="345" spans="2:2" s="20" customFormat="1" x14ac:dyDescent="0.2">
      <c r="B345" s="76"/>
    </row>
    <row r="346" spans="2:2" s="20" customFormat="1" x14ac:dyDescent="0.2">
      <c r="B346" s="76"/>
    </row>
    <row r="347" spans="2:2" s="20" customFormat="1" x14ac:dyDescent="0.2">
      <c r="B347" s="76"/>
    </row>
    <row r="348" spans="2:2" s="20" customFormat="1" x14ac:dyDescent="0.2">
      <c r="B348" s="76"/>
    </row>
    <row r="349" spans="2:2" s="20" customFormat="1" x14ac:dyDescent="0.2">
      <c r="B349" s="76"/>
    </row>
    <row r="350" spans="2:2" s="20" customFormat="1" x14ac:dyDescent="0.2">
      <c r="B350" s="76"/>
    </row>
    <row r="351" spans="2:2" s="20" customFormat="1" x14ac:dyDescent="0.2">
      <c r="B351" s="76"/>
    </row>
    <row r="352" spans="2:2" s="20" customFormat="1" x14ac:dyDescent="0.2">
      <c r="B352" s="76"/>
    </row>
    <row r="353" spans="2:2" s="20" customFormat="1" x14ac:dyDescent="0.2">
      <c r="B353" s="76"/>
    </row>
    <row r="354" spans="2:2" s="20" customFormat="1" x14ac:dyDescent="0.2">
      <c r="B354" s="76"/>
    </row>
    <row r="355" spans="2:2" s="20" customFormat="1" x14ac:dyDescent="0.2">
      <c r="B355" s="76"/>
    </row>
    <row r="356" spans="2:2" s="20" customFormat="1" x14ac:dyDescent="0.2">
      <c r="B356" s="76"/>
    </row>
    <row r="357" spans="2:2" s="20" customFormat="1" x14ac:dyDescent="0.2">
      <c r="B357" s="76"/>
    </row>
    <row r="358" spans="2:2" s="20" customFormat="1" x14ac:dyDescent="0.2">
      <c r="B358" s="76"/>
    </row>
    <row r="359" spans="2:2" s="20" customFormat="1" x14ac:dyDescent="0.2">
      <c r="B359" s="76"/>
    </row>
    <row r="360" spans="2:2" s="20" customFormat="1" x14ac:dyDescent="0.2">
      <c r="B360" s="76"/>
    </row>
    <row r="361" spans="2:2" s="20" customFormat="1" x14ac:dyDescent="0.2">
      <c r="B361" s="76"/>
    </row>
    <row r="362" spans="2:2" s="20" customFormat="1" x14ac:dyDescent="0.2">
      <c r="B362" s="76"/>
    </row>
    <row r="363" spans="2:2" s="20" customFormat="1" x14ac:dyDescent="0.2">
      <c r="B363" s="76"/>
    </row>
    <row r="364" spans="2:2" s="20" customFormat="1" x14ac:dyDescent="0.2">
      <c r="B364" s="76"/>
    </row>
    <row r="365" spans="2:2" s="20" customFormat="1" x14ac:dyDescent="0.2">
      <c r="B365" s="76"/>
    </row>
    <row r="366" spans="2:2" s="20" customFormat="1" x14ac:dyDescent="0.2">
      <c r="B366" s="76"/>
    </row>
    <row r="367" spans="2:2" s="20" customFormat="1" x14ac:dyDescent="0.2">
      <c r="B367" s="76"/>
    </row>
    <row r="368" spans="2:2" s="20" customFormat="1" x14ac:dyDescent="0.2">
      <c r="B368" s="76"/>
    </row>
    <row r="369" spans="2:2" s="20" customFormat="1" x14ac:dyDescent="0.2">
      <c r="B369" s="76"/>
    </row>
    <row r="370" spans="2:2" s="20" customFormat="1" x14ac:dyDescent="0.2">
      <c r="B370" s="76"/>
    </row>
    <row r="371" spans="2:2" s="20" customFormat="1" x14ac:dyDescent="0.2">
      <c r="B371" s="76"/>
    </row>
    <row r="372" spans="2:2" s="20" customFormat="1" x14ac:dyDescent="0.2">
      <c r="B372" s="76"/>
    </row>
    <row r="373" spans="2:2" s="20" customFormat="1" x14ac:dyDescent="0.2">
      <c r="B373" s="76"/>
    </row>
    <row r="374" spans="2:2" s="20" customFormat="1" x14ac:dyDescent="0.2">
      <c r="B374" s="76"/>
    </row>
    <row r="375" spans="2:2" s="20" customFormat="1" x14ac:dyDescent="0.2">
      <c r="B375" s="76"/>
    </row>
    <row r="376" spans="2:2" s="20" customFormat="1" x14ac:dyDescent="0.2">
      <c r="B376" s="76"/>
    </row>
    <row r="377" spans="2:2" s="20" customFormat="1" x14ac:dyDescent="0.2">
      <c r="B377" s="76"/>
    </row>
    <row r="378" spans="2:2" s="20" customFormat="1" x14ac:dyDescent="0.2">
      <c r="B378" s="76"/>
    </row>
    <row r="379" spans="2:2" s="20" customFormat="1" x14ac:dyDescent="0.2">
      <c r="B379" s="76"/>
    </row>
    <row r="380" spans="2:2" s="20" customFormat="1" x14ac:dyDescent="0.2">
      <c r="B380" s="76"/>
    </row>
    <row r="381" spans="2:2" s="20" customFormat="1" x14ac:dyDescent="0.2">
      <c r="B381" s="76"/>
    </row>
    <row r="382" spans="2:2" s="20" customFormat="1" x14ac:dyDescent="0.2">
      <c r="B382" s="76"/>
    </row>
    <row r="383" spans="2:2" s="20" customFormat="1" x14ac:dyDescent="0.2">
      <c r="B383" s="76"/>
    </row>
    <row r="384" spans="2:2" s="20" customFormat="1" x14ac:dyDescent="0.2">
      <c r="B384" s="76"/>
    </row>
    <row r="385" spans="2:2" s="20" customFormat="1" x14ac:dyDescent="0.2">
      <c r="B385" s="76"/>
    </row>
    <row r="386" spans="2:2" s="20" customFormat="1" x14ac:dyDescent="0.2">
      <c r="B386" s="76"/>
    </row>
    <row r="387" spans="2:2" s="20" customFormat="1" x14ac:dyDescent="0.2">
      <c r="B387" s="76"/>
    </row>
    <row r="388" spans="2:2" s="20" customFormat="1" x14ac:dyDescent="0.2">
      <c r="B388" s="76"/>
    </row>
    <row r="389" spans="2:2" s="20" customFormat="1" x14ac:dyDescent="0.2">
      <c r="B389" s="76"/>
    </row>
    <row r="390" spans="2:2" s="20" customFormat="1" x14ac:dyDescent="0.2">
      <c r="B390" s="76"/>
    </row>
    <row r="391" spans="2:2" s="20" customFormat="1" x14ac:dyDescent="0.2">
      <c r="B391" s="76"/>
    </row>
    <row r="392" spans="2:2" s="20" customFormat="1" x14ac:dyDescent="0.2">
      <c r="B392" s="76"/>
    </row>
    <row r="393" spans="2:2" s="20" customFormat="1" x14ac:dyDescent="0.2">
      <c r="B393" s="76"/>
    </row>
    <row r="394" spans="2:2" s="20" customFormat="1" x14ac:dyDescent="0.2">
      <c r="B394" s="76"/>
    </row>
    <row r="395" spans="2:2" s="20" customFormat="1" x14ac:dyDescent="0.2">
      <c r="B395" s="76"/>
    </row>
    <row r="396" spans="2:2" s="20" customFormat="1" x14ac:dyDescent="0.2">
      <c r="B396" s="76"/>
    </row>
    <row r="397" spans="2:2" s="20" customFormat="1" x14ac:dyDescent="0.2">
      <c r="B397" s="76"/>
    </row>
    <row r="398" spans="2:2" s="20" customFormat="1" x14ac:dyDescent="0.2">
      <c r="B398" s="76"/>
    </row>
    <row r="399" spans="2:2" s="20" customFormat="1" x14ac:dyDescent="0.2">
      <c r="B399" s="76"/>
    </row>
    <row r="400" spans="2:2" s="20" customFormat="1" x14ac:dyDescent="0.2">
      <c r="B400" s="76"/>
    </row>
    <row r="401" spans="2:2" s="20" customFormat="1" x14ac:dyDescent="0.2">
      <c r="B401" s="76"/>
    </row>
    <row r="402" spans="2:2" s="20" customFormat="1" x14ac:dyDescent="0.2">
      <c r="B402" s="76"/>
    </row>
    <row r="403" spans="2:2" s="20" customFormat="1" x14ac:dyDescent="0.2">
      <c r="B403" s="76"/>
    </row>
    <row r="404" spans="2:2" s="20" customFormat="1" x14ac:dyDescent="0.2">
      <c r="B404" s="76"/>
    </row>
    <row r="405" spans="2:2" s="20" customFormat="1" x14ac:dyDescent="0.2">
      <c r="B405" s="76"/>
    </row>
    <row r="406" spans="2:2" s="20" customFormat="1" x14ac:dyDescent="0.2">
      <c r="B406" s="76"/>
    </row>
    <row r="407" spans="2:2" s="20" customFormat="1" x14ac:dyDescent="0.2">
      <c r="B407" s="76"/>
    </row>
    <row r="408" spans="2:2" s="20" customFormat="1" x14ac:dyDescent="0.2">
      <c r="B408" s="76"/>
    </row>
    <row r="409" spans="2:2" s="20" customFormat="1" x14ac:dyDescent="0.2">
      <c r="B409" s="76"/>
    </row>
    <row r="410" spans="2:2" s="20" customFormat="1" x14ac:dyDescent="0.2">
      <c r="B410" s="76"/>
    </row>
    <row r="411" spans="2:2" s="20" customFormat="1" x14ac:dyDescent="0.2">
      <c r="B411" s="76"/>
    </row>
    <row r="412" spans="2:2" s="20" customFormat="1" x14ac:dyDescent="0.2">
      <c r="B412" s="76"/>
    </row>
    <row r="413" spans="2:2" s="20" customFormat="1" x14ac:dyDescent="0.2">
      <c r="B413" s="76"/>
    </row>
    <row r="414" spans="2:2" s="20" customFormat="1" x14ac:dyDescent="0.2">
      <c r="B414" s="76"/>
    </row>
    <row r="415" spans="2:2" s="20" customFormat="1" x14ac:dyDescent="0.2">
      <c r="B415" s="76"/>
    </row>
    <row r="416" spans="2:2" s="20" customFormat="1" x14ac:dyDescent="0.2">
      <c r="B416" s="76"/>
    </row>
    <row r="417" spans="2:2" s="20" customFormat="1" x14ac:dyDescent="0.2">
      <c r="B417" s="76"/>
    </row>
    <row r="418" spans="2:2" s="20" customFormat="1" x14ac:dyDescent="0.2">
      <c r="B418" s="76"/>
    </row>
    <row r="419" spans="2:2" s="20" customFormat="1" x14ac:dyDescent="0.2">
      <c r="B419" s="76"/>
    </row>
    <row r="420" spans="2:2" s="20" customFormat="1" x14ac:dyDescent="0.2">
      <c r="B420" s="76"/>
    </row>
    <row r="421" spans="2:2" s="20" customFormat="1" x14ac:dyDescent="0.2">
      <c r="B421" s="76"/>
    </row>
    <row r="422" spans="2:2" s="20" customFormat="1" x14ac:dyDescent="0.2">
      <c r="B422" s="76"/>
    </row>
    <row r="423" spans="2:2" s="20" customFormat="1" x14ac:dyDescent="0.2">
      <c r="B423" s="76"/>
    </row>
    <row r="424" spans="2:2" s="20" customFormat="1" x14ac:dyDescent="0.2">
      <c r="B424" s="76"/>
    </row>
    <row r="425" spans="2:2" s="20" customFormat="1" x14ac:dyDescent="0.2">
      <c r="B425" s="76"/>
    </row>
    <row r="426" spans="2:2" s="20" customFormat="1" x14ac:dyDescent="0.2">
      <c r="B426" s="76"/>
    </row>
    <row r="427" spans="2:2" s="20" customFormat="1" x14ac:dyDescent="0.2">
      <c r="B427" s="76"/>
    </row>
    <row r="428" spans="2:2" s="20" customFormat="1" x14ac:dyDescent="0.2">
      <c r="B428" s="76"/>
    </row>
    <row r="429" spans="2:2" s="20" customFormat="1" x14ac:dyDescent="0.2">
      <c r="B429" s="76"/>
    </row>
    <row r="430" spans="2:2" s="20" customFormat="1" x14ac:dyDescent="0.2">
      <c r="B430" s="76"/>
    </row>
    <row r="431" spans="2:2" s="20" customFormat="1" x14ac:dyDescent="0.2">
      <c r="B431" s="76"/>
    </row>
    <row r="432" spans="2:2" s="20" customFormat="1" x14ac:dyDescent="0.2">
      <c r="B432" s="76"/>
    </row>
    <row r="433" spans="2:2" s="20" customFormat="1" x14ac:dyDescent="0.2">
      <c r="B433" s="76"/>
    </row>
    <row r="434" spans="2:2" s="20" customFormat="1" x14ac:dyDescent="0.2">
      <c r="B434" s="76"/>
    </row>
    <row r="435" spans="2:2" s="20" customFormat="1" x14ac:dyDescent="0.2">
      <c r="B435" s="76"/>
    </row>
    <row r="436" spans="2:2" s="20" customFormat="1" x14ac:dyDescent="0.2">
      <c r="B436" s="76"/>
    </row>
    <row r="437" spans="2:2" s="20" customFormat="1" x14ac:dyDescent="0.2">
      <c r="B437" s="76"/>
    </row>
    <row r="438" spans="2:2" s="20" customFormat="1" x14ac:dyDescent="0.2">
      <c r="B438" s="76"/>
    </row>
    <row r="439" spans="2:2" s="20" customFormat="1" x14ac:dyDescent="0.2">
      <c r="B439" s="76"/>
    </row>
    <row r="440" spans="2:2" s="20" customFormat="1" x14ac:dyDescent="0.2">
      <c r="B440" s="76"/>
    </row>
    <row r="441" spans="2:2" s="20" customFormat="1" x14ac:dyDescent="0.2">
      <c r="B441" s="76"/>
    </row>
    <row r="442" spans="2:2" s="20" customFormat="1" x14ac:dyDescent="0.2">
      <c r="B442" s="76"/>
    </row>
    <row r="443" spans="2:2" s="20" customFormat="1" x14ac:dyDescent="0.2">
      <c r="B443" s="76"/>
    </row>
    <row r="444" spans="2:2" s="20" customFormat="1" x14ac:dyDescent="0.2">
      <c r="B444" s="76"/>
    </row>
    <row r="445" spans="2:2" s="20" customFormat="1" x14ac:dyDescent="0.2">
      <c r="B445" s="76"/>
    </row>
    <row r="446" spans="2:2" s="20" customFormat="1" x14ac:dyDescent="0.2">
      <c r="B446" s="76"/>
    </row>
    <row r="447" spans="2:2" s="20" customFormat="1" x14ac:dyDescent="0.2">
      <c r="B447" s="76"/>
    </row>
    <row r="448" spans="2:2" s="20" customFormat="1" x14ac:dyDescent="0.2">
      <c r="B448" s="76"/>
    </row>
    <row r="449" spans="2:2" s="20" customFormat="1" x14ac:dyDescent="0.2">
      <c r="B449" s="76"/>
    </row>
    <row r="450" spans="2:2" s="20" customFormat="1" x14ac:dyDescent="0.2">
      <c r="B450" s="76"/>
    </row>
    <row r="451" spans="2:2" s="20" customFormat="1" x14ac:dyDescent="0.2">
      <c r="B451" s="76"/>
    </row>
    <row r="452" spans="2:2" s="20" customFormat="1" x14ac:dyDescent="0.2">
      <c r="B452" s="76"/>
    </row>
    <row r="453" spans="2:2" s="20" customFormat="1" x14ac:dyDescent="0.2">
      <c r="B453" s="76"/>
    </row>
    <row r="454" spans="2:2" s="20" customFormat="1" x14ac:dyDescent="0.2">
      <c r="B454" s="76"/>
    </row>
    <row r="455" spans="2:2" s="20" customFormat="1" x14ac:dyDescent="0.2">
      <c r="B455" s="76"/>
    </row>
    <row r="456" spans="2:2" s="20" customFormat="1" x14ac:dyDescent="0.2">
      <c r="B456" s="76"/>
    </row>
    <row r="457" spans="2:2" s="20" customFormat="1" x14ac:dyDescent="0.2">
      <c r="B457" s="76"/>
    </row>
    <row r="458" spans="2:2" s="20" customFormat="1" x14ac:dyDescent="0.2">
      <c r="B458" s="76"/>
    </row>
    <row r="459" spans="2:2" s="20" customFormat="1" x14ac:dyDescent="0.2">
      <c r="B459" s="76"/>
    </row>
    <row r="460" spans="2:2" s="20" customFormat="1" x14ac:dyDescent="0.2">
      <c r="B460" s="76"/>
    </row>
    <row r="461" spans="2:2" s="20" customFormat="1" x14ac:dyDescent="0.2">
      <c r="B461" s="76"/>
    </row>
    <row r="462" spans="2:2" s="20" customFormat="1" x14ac:dyDescent="0.2">
      <c r="B462" s="76"/>
    </row>
    <row r="463" spans="2:2" s="20" customFormat="1" x14ac:dyDescent="0.2">
      <c r="B463" s="76"/>
    </row>
    <row r="464" spans="2:2" s="20" customFormat="1" x14ac:dyDescent="0.2">
      <c r="B464" s="76"/>
    </row>
    <row r="465" spans="2:2" s="20" customFormat="1" x14ac:dyDescent="0.2">
      <c r="B465" s="76"/>
    </row>
    <row r="466" spans="2:2" s="20" customFormat="1" x14ac:dyDescent="0.2">
      <c r="B466" s="76"/>
    </row>
    <row r="467" spans="2:2" s="20" customFormat="1" x14ac:dyDescent="0.2">
      <c r="B467" s="76"/>
    </row>
    <row r="468" spans="2:2" s="20" customFormat="1" x14ac:dyDescent="0.2">
      <c r="B468" s="76"/>
    </row>
    <row r="469" spans="2:2" s="20" customFormat="1" x14ac:dyDescent="0.2">
      <c r="B469" s="76"/>
    </row>
    <row r="470" spans="2:2" s="20" customFormat="1" x14ac:dyDescent="0.2">
      <c r="B470" s="76"/>
    </row>
    <row r="471" spans="2:2" s="20" customFormat="1" x14ac:dyDescent="0.2">
      <c r="B471" s="76"/>
    </row>
    <row r="472" spans="2:2" s="20" customFormat="1" x14ac:dyDescent="0.2">
      <c r="B472" s="76"/>
    </row>
    <row r="473" spans="2:2" s="20" customFormat="1" x14ac:dyDescent="0.2">
      <c r="B473" s="76"/>
    </row>
    <row r="474" spans="2:2" s="20" customFormat="1" x14ac:dyDescent="0.2">
      <c r="B474" s="76"/>
    </row>
    <row r="475" spans="2:2" s="20" customFormat="1" x14ac:dyDescent="0.2">
      <c r="B475" s="76"/>
    </row>
    <row r="476" spans="2:2" s="20" customFormat="1" x14ac:dyDescent="0.2">
      <c r="B476" s="76"/>
    </row>
    <row r="477" spans="2:2" s="20" customFormat="1" x14ac:dyDescent="0.2">
      <c r="B477" s="76"/>
    </row>
    <row r="478" spans="2:2" s="20" customFormat="1" x14ac:dyDescent="0.2">
      <c r="B478" s="76"/>
    </row>
    <row r="479" spans="2:2" s="20" customFormat="1" x14ac:dyDescent="0.2">
      <c r="B479" s="76"/>
    </row>
    <row r="480" spans="2:2" s="20" customFormat="1" x14ac:dyDescent="0.2">
      <c r="B480" s="76"/>
    </row>
    <row r="481" spans="2:2" s="20" customFormat="1" x14ac:dyDescent="0.2">
      <c r="B481" s="76"/>
    </row>
    <row r="482" spans="2:2" s="20" customFormat="1" x14ac:dyDescent="0.2">
      <c r="B482" s="76"/>
    </row>
    <row r="483" spans="2:2" s="20" customFormat="1" x14ac:dyDescent="0.2">
      <c r="B483" s="76"/>
    </row>
    <row r="484" spans="2:2" s="20" customFormat="1" x14ac:dyDescent="0.2">
      <c r="B484" s="76"/>
    </row>
    <row r="485" spans="2:2" s="20" customFormat="1" x14ac:dyDescent="0.2">
      <c r="B485" s="76"/>
    </row>
    <row r="486" spans="2:2" s="20" customFormat="1" x14ac:dyDescent="0.2">
      <c r="B486" s="76"/>
    </row>
    <row r="487" spans="2:2" s="20" customFormat="1" x14ac:dyDescent="0.2">
      <c r="B487" s="76"/>
    </row>
    <row r="488" spans="2:2" s="20" customFormat="1" x14ac:dyDescent="0.2">
      <c r="B488" s="76"/>
    </row>
    <row r="489" spans="2:2" s="20" customFormat="1" x14ac:dyDescent="0.2">
      <c r="B489" s="76"/>
    </row>
    <row r="490" spans="2:2" s="20" customFormat="1" x14ac:dyDescent="0.2">
      <c r="B490" s="76"/>
    </row>
    <row r="491" spans="2:2" s="20" customFormat="1" x14ac:dyDescent="0.2">
      <c r="B491" s="76"/>
    </row>
    <row r="492" spans="2:2" s="20" customFormat="1" x14ac:dyDescent="0.2">
      <c r="B492" s="76"/>
    </row>
    <row r="493" spans="2:2" s="20" customFormat="1" x14ac:dyDescent="0.2">
      <c r="B493" s="76"/>
    </row>
    <row r="494" spans="2:2" s="20" customFormat="1" x14ac:dyDescent="0.2">
      <c r="B494" s="76"/>
    </row>
    <row r="495" spans="2:2" s="20" customFormat="1" x14ac:dyDescent="0.2">
      <c r="B495" s="76"/>
    </row>
    <row r="496" spans="2:2" s="20" customFormat="1" x14ac:dyDescent="0.2">
      <c r="B496" s="76"/>
    </row>
    <row r="497" spans="2:2" s="20" customFormat="1" x14ac:dyDescent="0.2">
      <c r="B497" s="76"/>
    </row>
    <row r="498" spans="2:2" s="20" customFormat="1" x14ac:dyDescent="0.2">
      <c r="B498" s="76"/>
    </row>
    <row r="499" spans="2:2" s="20" customFormat="1" x14ac:dyDescent="0.2">
      <c r="B499" s="76"/>
    </row>
    <row r="500" spans="2:2" s="20" customFormat="1" x14ac:dyDescent="0.2">
      <c r="B500" s="76"/>
    </row>
    <row r="501" spans="2:2" s="20" customFormat="1" x14ac:dyDescent="0.2">
      <c r="B501" s="76"/>
    </row>
    <row r="502" spans="2:2" s="20" customFormat="1" x14ac:dyDescent="0.2">
      <c r="B502" s="76"/>
    </row>
    <row r="503" spans="2:2" s="20" customFormat="1" x14ac:dyDescent="0.2">
      <c r="B503" s="76"/>
    </row>
    <row r="504" spans="2:2" s="20" customFormat="1" x14ac:dyDescent="0.2">
      <c r="B504" s="76"/>
    </row>
    <row r="505" spans="2:2" s="20" customFormat="1" x14ac:dyDescent="0.2">
      <c r="B505" s="76"/>
    </row>
    <row r="506" spans="2:2" s="20" customFormat="1" x14ac:dyDescent="0.2">
      <c r="B506" s="76"/>
    </row>
    <row r="507" spans="2:2" s="20" customFormat="1" x14ac:dyDescent="0.2">
      <c r="B507" s="76"/>
    </row>
    <row r="508" spans="2:2" s="20" customFormat="1" x14ac:dyDescent="0.2">
      <c r="B508" s="76"/>
    </row>
    <row r="509" spans="2:2" s="20" customFormat="1" x14ac:dyDescent="0.2">
      <c r="B509" s="76"/>
    </row>
    <row r="510" spans="2:2" s="20" customFormat="1" x14ac:dyDescent="0.2">
      <c r="B510" s="76"/>
    </row>
    <row r="511" spans="2:2" s="20" customFormat="1" x14ac:dyDescent="0.2">
      <c r="B511" s="76"/>
    </row>
    <row r="512" spans="2:2" s="20" customFormat="1" x14ac:dyDescent="0.2">
      <c r="B512" s="76"/>
    </row>
    <row r="513" spans="2:2" s="20" customFormat="1" x14ac:dyDescent="0.2">
      <c r="B513" s="76"/>
    </row>
    <row r="514" spans="2:2" s="20" customFormat="1" x14ac:dyDescent="0.2">
      <c r="B514" s="76"/>
    </row>
    <row r="515" spans="2:2" s="20" customFormat="1" x14ac:dyDescent="0.2">
      <c r="B515" s="76"/>
    </row>
    <row r="516" spans="2:2" s="20" customFormat="1" x14ac:dyDescent="0.2">
      <c r="B516" s="76"/>
    </row>
    <row r="517" spans="2:2" s="20" customFormat="1" x14ac:dyDescent="0.2">
      <c r="B517" s="76"/>
    </row>
    <row r="518" spans="2:2" s="20" customFormat="1" x14ac:dyDescent="0.2">
      <c r="B518" s="76"/>
    </row>
    <row r="519" spans="2:2" s="20" customFormat="1" x14ac:dyDescent="0.2">
      <c r="B519" s="76"/>
    </row>
    <row r="520" spans="2:2" s="20" customFormat="1" x14ac:dyDescent="0.2">
      <c r="B520" s="76"/>
    </row>
    <row r="521" spans="2:2" s="20" customFormat="1" x14ac:dyDescent="0.2">
      <c r="B521" s="76"/>
    </row>
    <row r="522" spans="2:2" s="20" customFormat="1" x14ac:dyDescent="0.2">
      <c r="B522" s="76"/>
    </row>
    <row r="523" spans="2:2" s="20" customFormat="1" x14ac:dyDescent="0.2">
      <c r="B523" s="76"/>
    </row>
    <row r="524" spans="2:2" s="20" customFormat="1" x14ac:dyDescent="0.2">
      <c r="B524" s="76"/>
    </row>
    <row r="525" spans="2:2" s="20" customFormat="1" x14ac:dyDescent="0.2">
      <c r="B525" s="76"/>
    </row>
    <row r="526" spans="2:2" s="20" customFormat="1" x14ac:dyDescent="0.2">
      <c r="B526" s="76"/>
    </row>
    <row r="527" spans="2:2" s="20" customFormat="1" x14ac:dyDescent="0.2">
      <c r="B527" s="76"/>
    </row>
    <row r="528" spans="2:2" s="20" customFormat="1" x14ac:dyDescent="0.2">
      <c r="B528" s="76"/>
    </row>
    <row r="529" spans="2:2" s="20" customFormat="1" x14ac:dyDescent="0.2">
      <c r="B529" s="76"/>
    </row>
    <row r="530" spans="2:2" s="20" customFormat="1" x14ac:dyDescent="0.2">
      <c r="B530" s="76"/>
    </row>
    <row r="531" spans="2:2" s="20" customFormat="1" x14ac:dyDescent="0.2">
      <c r="B531" s="76"/>
    </row>
    <row r="532" spans="2:2" s="20" customFormat="1" x14ac:dyDescent="0.2">
      <c r="B532" s="76"/>
    </row>
    <row r="533" spans="2:2" s="20" customFormat="1" x14ac:dyDescent="0.2">
      <c r="B533" s="76"/>
    </row>
    <row r="534" spans="2:2" s="20" customFormat="1" x14ac:dyDescent="0.2">
      <c r="B534" s="76"/>
    </row>
    <row r="535" spans="2:2" s="20" customFormat="1" x14ac:dyDescent="0.2">
      <c r="B535" s="76"/>
    </row>
    <row r="536" spans="2:2" s="20" customFormat="1" x14ac:dyDescent="0.2">
      <c r="B536" s="76"/>
    </row>
    <row r="537" spans="2:2" s="20" customFormat="1" x14ac:dyDescent="0.2">
      <c r="B537" s="76"/>
    </row>
    <row r="538" spans="2:2" s="20" customFormat="1" x14ac:dyDescent="0.2">
      <c r="B538" s="76"/>
    </row>
    <row r="539" spans="2:2" s="20" customFormat="1" x14ac:dyDescent="0.2">
      <c r="B539" s="76"/>
    </row>
    <row r="540" spans="2:2" s="20" customFormat="1" x14ac:dyDescent="0.2">
      <c r="B540" s="76"/>
    </row>
    <row r="541" spans="2:2" s="20" customFormat="1" x14ac:dyDescent="0.2">
      <c r="B541" s="76"/>
    </row>
    <row r="542" spans="2:2" s="20" customFormat="1" x14ac:dyDescent="0.2">
      <c r="B542" s="76"/>
    </row>
    <row r="543" spans="2:2" s="20" customFormat="1" x14ac:dyDescent="0.2">
      <c r="B543" s="76"/>
    </row>
    <row r="544" spans="2:2" s="20" customFormat="1" x14ac:dyDescent="0.2">
      <c r="B544" s="76"/>
    </row>
    <row r="545" spans="2:2" s="20" customFormat="1" x14ac:dyDescent="0.2">
      <c r="B545" s="76"/>
    </row>
    <row r="546" spans="2:2" s="20" customFormat="1" x14ac:dyDescent="0.2">
      <c r="B546" s="76"/>
    </row>
    <row r="547" spans="2:2" s="20" customFormat="1" x14ac:dyDescent="0.2">
      <c r="B547" s="76"/>
    </row>
    <row r="548" spans="2:2" s="20" customFormat="1" x14ac:dyDescent="0.2">
      <c r="B548" s="76"/>
    </row>
    <row r="549" spans="2:2" s="20" customFormat="1" x14ac:dyDescent="0.2">
      <c r="B549" s="76"/>
    </row>
    <row r="550" spans="2:2" s="20" customFormat="1" x14ac:dyDescent="0.2">
      <c r="B550" s="76"/>
    </row>
    <row r="551" spans="2:2" s="20" customFormat="1" x14ac:dyDescent="0.2">
      <c r="B551" s="76"/>
    </row>
    <row r="552" spans="2:2" s="20" customFormat="1" x14ac:dyDescent="0.2">
      <c r="B552" s="76"/>
    </row>
    <row r="553" spans="2:2" s="20" customFormat="1" x14ac:dyDescent="0.2">
      <c r="B553" s="76"/>
    </row>
    <row r="554" spans="2:2" s="20" customFormat="1" x14ac:dyDescent="0.2">
      <c r="B554" s="76"/>
    </row>
    <row r="555" spans="2:2" s="20" customFormat="1" x14ac:dyDescent="0.2">
      <c r="B555" s="76"/>
    </row>
    <row r="556" spans="2:2" s="20" customFormat="1" x14ac:dyDescent="0.2">
      <c r="B556" s="76"/>
    </row>
    <row r="557" spans="2:2" s="20" customFormat="1" x14ac:dyDescent="0.2">
      <c r="B557" s="76"/>
    </row>
    <row r="558" spans="2:2" s="20" customFormat="1" x14ac:dyDescent="0.2">
      <c r="B558" s="76"/>
    </row>
    <row r="559" spans="2:2" s="20" customFormat="1" x14ac:dyDescent="0.2">
      <c r="B559" s="76"/>
    </row>
    <row r="560" spans="2:2" s="20" customFormat="1" x14ac:dyDescent="0.2">
      <c r="B560" s="76"/>
    </row>
    <row r="561" spans="2:2" s="20" customFormat="1" x14ac:dyDescent="0.2">
      <c r="B561" s="76"/>
    </row>
    <row r="562" spans="2:2" s="20" customFormat="1" x14ac:dyDescent="0.2">
      <c r="B562" s="76"/>
    </row>
    <row r="563" spans="2:2" s="20" customFormat="1" x14ac:dyDescent="0.2">
      <c r="B563" s="76"/>
    </row>
    <row r="564" spans="2:2" s="20" customFormat="1" x14ac:dyDescent="0.2">
      <c r="B564" s="76"/>
    </row>
    <row r="565" spans="2:2" s="20" customFormat="1" x14ac:dyDescent="0.2">
      <c r="B565" s="76"/>
    </row>
    <row r="566" spans="2:2" s="20" customFormat="1" x14ac:dyDescent="0.2">
      <c r="B566" s="76"/>
    </row>
    <row r="567" spans="2:2" s="20" customFormat="1" x14ac:dyDescent="0.2">
      <c r="B567" s="76"/>
    </row>
    <row r="568" spans="2:2" s="20" customFormat="1" x14ac:dyDescent="0.2">
      <c r="B568" s="76"/>
    </row>
    <row r="569" spans="2:2" s="20" customFormat="1" x14ac:dyDescent="0.2">
      <c r="B569" s="76"/>
    </row>
    <row r="570" spans="2:2" s="20" customFormat="1" x14ac:dyDescent="0.2">
      <c r="B570" s="76"/>
    </row>
    <row r="571" spans="2:2" s="20" customFormat="1" x14ac:dyDescent="0.2">
      <c r="B571" s="76"/>
    </row>
    <row r="572" spans="2:2" s="20" customFormat="1" x14ac:dyDescent="0.2">
      <c r="B572" s="76"/>
    </row>
    <row r="573" spans="2:2" s="20" customFormat="1" x14ac:dyDescent="0.2">
      <c r="B573" s="76"/>
    </row>
    <row r="574" spans="2:2" s="20" customFormat="1" x14ac:dyDescent="0.2">
      <c r="B574" s="76"/>
    </row>
    <row r="575" spans="2:2" s="20" customFormat="1" x14ac:dyDescent="0.2">
      <c r="B575" s="76"/>
    </row>
    <row r="576" spans="2:2" s="20" customFormat="1" x14ac:dyDescent="0.2">
      <c r="B576" s="76"/>
    </row>
    <row r="577" spans="2:2" s="20" customFormat="1" x14ac:dyDescent="0.2">
      <c r="B577" s="76"/>
    </row>
    <row r="578" spans="2:2" s="20" customFormat="1" x14ac:dyDescent="0.2">
      <c r="B578" s="76"/>
    </row>
    <row r="579" spans="2:2" s="20" customFormat="1" x14ac:dyDescent="0.2">
      <c r="B579" s="76"/>
    </row>
    <row r="580" spans="2:2" s="20" customFormat="1" x14ac:dyDescent="0.2">
      <c r="B580" s="76"/>
    </row>
    <row r="581" spans="2:2" s="20" customFormat="1" x14ac:dyDescent="0.2">
      <c r="B581" s="76"/>
    </row>
    <row r="582" spans="2:2" s="20" customFormat="1" x14ac:dyDescent="0.2">
      <c r="B582" s="76"/>
    </row>
    <row r="583" spans="2:2" s="20" customFormat="1" x14ac:dyDescent="0.2">
      <c r="B583" s="76"/>
    </row>
    <row r="584" spans="2:2" s="20" customFormat="1" x14ac:dyDescent="0.2">
      <c r="B584" s="76"/>
    </row>
    <row r="585" spans="2:2" s="20" customFormat="1" x14ac:dyDescent="0.2">
      <c r="B585" s="76"/>
    </row>
    <row r="586" spans="2:2" s="20" customFormat="1" x14ac:dyDescent="0.2">
      <c r="B586" s="76"/>
    </row>
    <row r="587" spans="2:2" s="20" customFormat="1" x14ac:dyDescent="0.2">
      <c r="B587" s="76"/>
    </row>
    <row r="588" spans="2:2" s="20" customFormat="1" x14ac:dyDescent="0.2">
      <c r="B588" s="76"/>
    </row>
    <row r="589" spans="2:2" s="20" customFormat="1" x14ac:dyDescent="0.2">
      <c r="B589" s="76"/>
    </row>
    <row r="590" spans="2:2" s="20" customFormat="1" x14ac:dyDescent="0.2">
      <c r="B590" s="76"/>
    </row>
    <row r="591" spans="2:2" s="20" customFormat="1" x14ac:dyDescent="0.2">
      <c r="B591" s="76"/>
    </row>
    <row r="592" spans="2:2" s="20" customFormat="1" x14ac:dyDescent="0.2">
      <c r="B592" s="76"/>
    </row>
    <row r="593" spans="2:2" s="20" customFormat="1" x14ac:dyDescent="0.2">
      <c r="B593" s="76"/>
    </row>
    <row r="594" spans="2:2" s="20" customFormat="1" x14ac:dyDescent="0.2">
      <c r="B594" s="76"/>
    </row>
    <row r="595" spans="2:2" s="20" customFormat="1" x14ac:dyDescent="0.2">
      <c r="B595" s="76"/>
    </row>
    <row r="596" spans="2:2" s="20" customFormat="1" x14ac:dyDescent="0.2">
      <c r="B596" s="76"/>
    </row>
    <row r="597" spans="2:2" s="20" customFormat="1" x14ac:dyDescent="0.2">
      <c r="B597" s="76"/>
    </row>
    <row r="598" spans="2:2" s="20" customFormat="1" x14ac:dyDescent="0.2">
      <c r="B598" s="76"/>
    </row>
    <row r="599" spans="2:2" s="20" customFormat="1" x14ac:dyDescent="0.2">
      <c r="B599" s="76"/>
    </row>
    <row r="600" spans="2:2" s="20" customFormat="1" x14ac:dyDescent="0.2">
      <c r="B600" s="76"/>
    </row>
    <row r="601" spans="2:2" s="20" customFormat="1" x14ac:dyDescent="0.2">
      <c r="B601" s="76"/>
    </row>
    <row r="602" spans="2:2" s="20" customFormat="1" x14ac:dyDescent="0.2">
      <c r="B602" s="76"/>
    </row>
    <row r="603" spans="2:2" s="20" customFormat="1" x14ac:dyDescent="0.2">
      <c r="B603" s="76"/>
    </row>
    <row r="604" spans="2:2" s="20" customFormat="1" x14ac:dyDescent="0.2">
      <c r="B604" s="76"/>
    </row>
    <row r="605" spans="2:2" s="20" customFormat="1" x14ac:dyDescent="0.2">
      <c r="B605" s="76"/>
    </row>
    <row r="606" spans="2:2" s="20" customFormat="1" x14ac:dyDescent="0.2">
      <c r="B606" s="76"/>
    </row>
    <row r="607" spans="2:2" s="20" customFormat="1" x14ac:dyDescent="0.2">
      <c r="B607" s="76"/>
    </row>
    <row r="608" spans="2:2" s="20" customFormat="1" x14ac:dyDescent="0.2">
      <c r="B608" s="76"/>
    </row>
    <row r="609" spans="2:2" s="20" customFormat="1" x14ac:dyDescent="0.2">
      <c r="B609" s="76"/>
    </row>
    <row r="610" spans="2:2" s="20" customFormat="1" x14ac:dyDescent="0.2">
      <c r="B610" s="76"/>
    </row>
    <row r="611" spans="2:2" s="20" customFormat="1" x14ac:dyDescent="0.2">
      <c r="B611" s="76"/>
    </row>
    <row r="612" spans="2:2" s="20" customFormat="1" x14ac:dyDescent="0.2">
      <c r="B612" s="76"/>
    </row>
    <row r="613" spans="2:2" s="20" customFormat="1" x14ac:dyDescent="0.2">
      <c r="B613" s="76"/>
    </row>
    <row r="614" spans="2:2" s="20" customFormat="1" x14ac:dyDescent="0.2">
      <c r="B614" s="76"/>
    </row>
    <row r="615" spans="2:2" s="20" customFormat="1" x14ac:dyDescent="0.2">
      <c r="B615" s="76"/>
    </row>
    <row r="616" spans="2:2" s="20" customFormat="1" x14ac:dyDescent="0.2">
      <c r="B616" s="76"/>
    </row>
    <row r="617" spans="2:2" s="20" customFormat="1" x14ac:dyDescent="0.2">
      <c r="B617" s="76"/>
    </row>
    <row r="618" spans="2:2" s="20" customFormat="1" x14ac:dyDescent="0.2">
      <c r="B618" s="76"/>
    </row>
    <row r="619" spans="2:2" s="20" customFormat="1" x14ac:dyDescent="0.2">
      <c r="B619" s="76"/>
    </row>
    <row r="620" spans="2:2" s="20" customFormat="1" x14ac:dyDescent="0.2">
      <c r="B620" s="76"/>
    </row>
    <row r="621" spans="2:2" s="20" customFormat="1" x14ac:dyDescent="0.2">
      <c r="B621" s="76"/>
    </row>
    <row r="622" spans="2:2" s="20" customFormat="1" x14ac:dyDescent="0.2">
      <c r="B622" s="76"/>
    </row>
    <row r="623" spans="2:2" s="20" customFormat="1" x14ac:dyDescent="0.2">
      <c r="B623" s="76"/>
    </row>
    <row r="624" spans="2:2" s="20" customFormat="1" x14ac:dyDescent="0.2">
      <c r="B624" s="76"/>
    </row>
    <row r="625" spans="2:2" s="20" customFormat="1" x14ac:dyDescent="0.2">
      <c r="B625" s="76"/>
    </row>
    <row r="626" spans="2:2" s="20" customFormat="1" x14ac:dyDescent="0.2">
      <c r="B626" s="76"/>
    </row>
    <row r="627" spans="2:2" s="20" customFormat="1" x14ac:dyDescent="0.2">
      <c r="B627" s="76"/>
    </row>
    <row r="628" spans="2:2" s="20" customFormat="1" x14ac:dyDescent="0.2">
      <c r="B628" s="76"/>
    </row>
    <row r="629" spans="2:2" s="20" customFormat="1" x14ac:dyDescent="0.2">
      <c r="B629" s="76"/>
    </row>
    <row r="630" spans="2:2" s="20" customFormat="1" x14ac:dyDescent="0.2">
      <c r="B630" s="76"/>
    </row>
    <row r="631" spans="2:2" s="20" customFormat="1" x14ac:dyDescent="0.2">
      <c r="B631" s="76"/>
    </row>
    <row r="632" spans="2:2" s="20" customFormat="1" x14ac:dyDescent="0.2">
      <c r="B632" s="76"/>
    </row>
    <row r="633" spans="2:2" s="20" customFormat="1" x14ac:dyDescent="0.2">
      <c r="B633" s="76"/>
    </row>
    <row r="634" spans="2:2" s="20" customFormat="1" x14ac:dyDescent="0.2">
      <c r="B634" s="76"/>
    </row>
    <row r="635" spans="2:2" s="20" customFormat="1" x14ac:dyDescent="0.2">
      <c r="B635" s="76"/>
    </row>
    <row r="636" spans="2:2" s="20" customFormat="1" x14ac:dyDescent="0.2">
      <c r="B636" s="76"/>
    </row>
    <row r="637" spans="2:2" s="20" customFormat="1" x14ac:dyDescent="0.2">
      <c r="B637" s="76"/>
    </row>
    <row r="638" spans="2:2" s="20" customFormat="1" x14ac:dyDescent="0.2">
      <c r="B638" s="76"/>
    </row>
    <row r="639" spans="2:2" s="20" customFormat="1" x14ac:dyDescent="0.2">
      <c r="B639" s="76"/>
    </row>
    <row r="640" spans="2:2" s="20" customFormat="1" x14ac:dyDescent="0.2">
      <c r="B640" s="76"/>
    </row>
    <row r="641" spans="2:2" s="20" customFormat="1" x14ac:dyDescent="0.2">
      <c r="B641" s="76"/>
    </row>
    <row r="642" spans="2:2" s="20" customFormat="1" x14ac:dyDescent="0.2">
      <c r="B642" s="76"/>
    </row>
    <row r="643" spans="2:2" s="20" customFormat="1" x14ac:dyDescent="0.2">
      <c r="B643" s="76"/>
    </row>
    <row r="644" spans="2:2" s="20" customFormat="1" x14ac:dyDescent="0.2">
      <c r="B644" s="76"/>
    </row>
    <row r="645" spans="2:2" s="20" customFormat="1" x14ac:dyDescent="0.2">
      <c r="B645" s="76"/>
    </row>
    <row r="646" spans="2:2" s="20" customFormat="1" x14ac:dyDescent="0.2">
      <c r="B646" s="76"/>
    </row>
    <row r="647" spans="2:2" s="20" customFormat="1" x14ac:dyDescent="0.2">
      <c r="B647" s="76"/>
    </row>
    <row r="648" spans="2:2" s="20" customFormat="1" x14ac:dyDescent="0.2">
      <c r="B648" s="76"/>
    </row>
    <row r="649" spans="2:2" s="20" customFormat="1" x14ac:dyDescent="0.2">
      <c r="B649" s="76"/>
    </row>
    <row r="650" spans="2:2" s="20" customFormat="1" x14ac:dyDescent="0.2">
      <c r="B650" s="76"/>
    </row>
    <row r="651" spans="2:2" s="20" customFormat="1" x14ac:dyDescent="0.2">
      <c r="B651" s="76"/>
    </row>
    <row r="652" spans="2:2" s="20" customFormat="1" x14ac:dyDescent="0.2">
      <c r="B652" s="76"/>
    </row>
    <row r="653" spans="2:2" s="20" customFormat="1" x14ac:dyDescent="0.2">
      <c r="B653" s="76"/>
    </row>
    <row r="654" spans="2:2" s="20" customFormat="1" x14ac:dyDescent="0.2">
      <c r="B654" s="76"/>
    </row>
    <row r="655" spans="2:2" s="20" customFormat="1" x14ac:dyDescent="0.2">
      <c r="B655" s="76"/>
    </row>
    <row r="656" spans="2:2" s="20" customFormat="1" x14ac:dyDescent="0.2">
      <c r="B656" s="76"/>
    </row>
    <row r="657" spans="2:2" s="20" customFormat="1" x14ac:dyDescent="0.2">
      <c r="B657" s="76"/>
    </row>
    <row r="658" spans="2:2" s="20" customFormat="1" x14ac:dyDescent="0.2">
      <c r="B658" s="76"/>
    </row>
    <row r="659" spans="2:2" s="20" customFormat="1" x14ac:dyDescent="0.2">
      <c r="B659" s="76"/>
    </row>
    <row r="660" spans="2:2" s="20" customFormat="1" x14ac:dyDescent="0.2">
      <c r="B660" s="76"/>
    </row>
    <row r="661" spans="2:2" s="20" customFormat="1" x14ac:dyDescent="0.2">
      <c r="B661" s="76"/>
    </row>
    <row r="662" spans="2:2" s="20" customFormat="1" x14ac:dyDescent="0.2">
      <c r="B662" s="76"/>
    </row>
    <row r="663" spans="2:2" s="20" customFormat="1" x14ac:dyDescent="0.2">
      <c r="B663" s="76"/>
    </row>
    <row r="664" spans="2:2" s="20" customFormat="1" x14ac:dyDescent="0.2">
      <c r="B664" s="76"/>
    </row>
    <row r="665" spans="2:2" s="20" customFormat="1" x14ac:dyDescent="0.2">
      <c r="B665" s="76"/>
    </row>
    <row r="666" spans="2:2" s="20" customFormat="1" x14ac:dyDescent="0.2">
      <c r="B666" s="76"/>
    </row>
    <row r="667" spans="2:2" s="20" customFormat="1" x14ac:dyDescent="0.2">
      <c r="B667" s="76"/>
    </row>
    <row r="668" spans="2:2" s="20" customFormat="1" x14ac:dyDescent="0.2">
      <c r="B668" s="76"/>
    </row>
    <row r="669" spans="2:2" s="20" customFormat="1" x14ac:dyDescent="0.2">
      <c r="B669" s="76"/>
    </row>
    <row r="670" spans="2:2" s="20" customFormat="1" x14ac:dyDescent="0.2">
      <c r="B670" s="76"/>
    </row>
    <row r="671" spans="2:2" s="20" customFormat="1" x14ac:dyDescent="0.2">
      <c r="B671" s="76"/>
    </row>
    <row r="672" spans="2:2" s="20" customFormat="1" x14ac:dyDescent="0.2">
      <c r="B672" s="76"/>
    </row>
    <row r="673" spans="2:2" s="20" customFormat="1" x14ac:dyDescent="0.2">
      <c r="B673" s="76"/>
    </row>
    <row r="674" spans="2:2" s="20" customFormat="1" x14ac:dyDescent="0.2">
      <c r="B674" s="76"/>
    </row>
    <row r="675" spans="2:2" s="20" customFormat="1" x14ac:dyDescent="0.2">
      <c r="B675" s="76"/>
    </row>
    <row r="676" spans="2:2" s="20" customFormat="1" x14ac:dyDescent="0.2">
      <c r="B676" s="76"/>
    </row>
    <row r="677" spans="2:2" s="20" customFormat="1" x14ac:dyDescent="0.2">
      <c r="B677" s="76"/>
    </row>
    <row r="678" spans="2:2" s="20" customFormat="1" x14ac:dyDescent="0.2">
      <c r="B678" s="76"/>
    </row>
    <row r="679" spans="2:2" s="20" customFormat="1" x14ac:dyDescent="0.2">
      <c r="B679" s="76"/>
    </row>
    <row r="680" spans="2:2" s="20" customFormat="1" x14ac:dyDescent="0.2">
      <c r="B680" s="76"/>
    </row>
    <row r="681" spans="2:2" s="20" customFormat="1" x14ac:dyDescent="0.2">
      <c r="B681" s="76"/>
    </row>
    <row r="682" spans="2:2" s="20" customFormat="1" x14ac:dyDescent="0.2">
      <c r="B682" s="76"/>
    </row>
    <row r="683" spans="2:2" s="20" customFormat="1" x14ac:dyDescent="0.2">
      <c r="B683" s="76"/>
    </row>
    <row r="684" spans="2:2" s="20" customFormat="1" x14ac:dyDescent="0.2">
      <c r="B684" s="76"/>
    </row>
    <row r="685" spans="2:2" s="20" customFormat="1" x14ac:dyDescent="0.2">
      <c r="B685" s="76"/>
    </row>
    <row r="686" spans="2:2" s="20" customFormat="1" x14ac:dyDescent="0.2">
      <c r="B686" s="76"/>
    </row>
    <row r="687" spans="2:2" s="20" customFormat="1" x14ac:dyDescent="0.2">
      <c r="B687" s="76"/>
    </row>
    <row r="688" spans="2:2" s="20" customFormat="1" x14ac:dyDescent="0.2">
      <c r="B688" s="76"/>
    </row>
    <row r="689" spans="2:2" s="20" customFormat="1" x14ac:dyDescent="0.2">
      <c r="B689" s="76"/>
    </row>
    <row r="690" spans="2:2" s="20" customFormat="1" x14ac:dyDescent="0.2">
      <c r="B690" s="76"/>
    </row>
    <row r="691" spans="2:2" s="20" customFormat="1" x14ac:dyDescent="0.2">
      <c r="B691" s="76"/>
    </row>
    <row r="692" spans="2:2" s="20" customFormat="1" x14ac:dyDescent="0.2">
      <c r="B692" s="76"/>
    </row>
    <row r="693" spans="2:2" s="20" customFormat="1" x14ac:dyDescent="0.2">
      <c r="B693" s="76"/>
    </row>
    <row r="694" spans="2:2" s="20" customFormat="1" x14ac:dyDescent="0.2">
      <c r="B694" s="76"/>
    </row>
    <row r="695" spans="2:2" s="20" customFormat="1" x14ac:dyDescent="0.2">
      <c r="B695" s="76"/>
    </row>
    <row r="696" spans="2:2" s="20" customFormat="1" x14ac:dyDescent="0.2">
      <c r="B696" s="76"/>
    </row>
    <row r="697" spans="2:2" s="20" customFormat="1" x14ac:dyDescent="0.2">
      <c r="B697" s="76"/>
    </row>
    <row r="698" spans="2:2" s="20" customFormat="1" x14ac:dyDescent="0.2">
      <c r="B698" s="76"/>
    </row>
    <row r="699" spans="2:2" s="20" customFormat="1" x14ac:dyDescent="0.2">
      <c r="B699" s="76"/>
    </row>
    <row r="700" spans="2:2" s="20" customFormat="1" x14ac:dyDescent="0.2">
      <c r="B700" s="76"/>
    </row>
    <row r="701" spans="2:2" s="20" customFormat="1" x14ac:dyDescent="0.2">
      <c r="B701" s="76"/>
    </row>
    <row r="702" spans="2:2" s="20" customFormat="1" x14ac:dyDescent="0.2">
      <c r="B702" s="76"/>
    </row>
    <row r="703" spans="2:2" s="20" customFormat="1" x14ac:dyDescent="0.2">
      <c r="B703" s="76"/>
    </row>
    <row r="704" spans="2:2" s="20" customFormat="1" x14ac:dyDescent="0.2">
      <c r="B704" s="76"/>
    </row>
    <row r="705" spans="2:2" s="20" customFormat="1" x14ac:dyDescent="0.2">
      <c r="B705" s="76"/>
    </row>
    <row r="706" spans="2:2" s="20" customFormat="1" x14ac:dyDescent="0.2">
      <c r="B706" s="76"/>
    </row>
    <row r="707" spans="2:2" s="20" customFormat="1" x14ac:dyDescent="0.2">
      <c r="B707" s="76"/>
    </row>
    <row r="708" spans="2:2" s="20" customFormat="1" x14ac:dyDescent="0.2">
      <c r="B708" s="76"/>
    </row>
    <row r="709" spans="2:2" s="20" customFormat="1" x14ac:dyDescent="0.2">
      <c r="B709" s="76"/>
    </row>
    <row r="710" spans="2:2" s="20" customFormat="1" x14ac:dyDescent="0.2">
      <c r="B710" s="76"/>
    </row>
    <row r="711" spans="2:2" s="20" customFormat="1" x14ac:dyDescent="0.2">
      <c r="B711" s="76"/>
    </row>
    <row r="712" spans="2:2" s="20" customFormat="1" x14ac:dyDescent="0.2">
      <c r="B712" s="76"/>
    </row>
    <row r="713" spans="2:2" s="20" customFormat="1" x14ac:dyDescent="0.2">
      <c r="B713" s="76"/>
    </row>
    <row r="714" spans="2:2" s="20" customFormat="1" x14ac:dyDescent="0.2">
      <c r="B714" s="76"/>
    </row>
    <row r="715" spans="2:2" s="20" customFormat="1" x14ac:dyDescent="0.2">
      <c r="B715" s="76"/>
    </row>
    <row r="716" spans="2:2" s="20" customFormat="1" x14ac:dyDescent="0.2">
      <c r="B716" s="76"/>
    </row>
    <row r="717" spans="2:2" s="20" customFormat="1" x14ac:dyDescent="0.2">
      <c r="B717" s="76"/>
    </row>
    <row r="718" spans="2:2" s="20" customFormat="1" x14ac:dyDescent="0.2">
      <c r="B718" s="76"/>
    </row>
    <row r="719" spans="2:2" s="20" customFormat="1" x14ac:dyDescent="0.2">
      <c r="B719" s="76"/>
    </row>
    <row r="720" spans="2:2" s="20" customFormat="1" x14ac:dyDescent="0.2">
      <c r="B720" s="76"/>
    </row>
    <row r="721" spans="2:2" s="20" customFormat="1" x14ac:dyDescent="0.2">
      <c r="B721" s="76"/>
    </row>
    <row r="722" spans="2:2" s="20" customFormat="1" x14ac:dyDescent="0.2">
      <c r="B722" s="76"/>
    </row>
    <row r="723" spans="2:2" s="20" customFormat="1" x14ac:dyDescent="0.2">
      <c r="B723" s="76"/>
    </row>
    <row r="724" spans="2:2" s="20" customFormat="1" x14ac:dyDescent="0.2">
      <c r="B724" s="76"/>
    </row>
    <row r="725" spans="2:2" s="20" customFormat="1" x14ac:dyDescent="0.2">
      <c r="B725" s="76"/>
    </row>
    <row r="726" spans="2:2" s="20" customFormat="1" x14ac:dyDescent="0.2">
      <c r="B726" s="76"/>
    </row>
    <row r="727" spans="2:2" s="20" customFormat="1" x14ac:dyDescent="0.2">
      <c r="B727" s="76"/>
    </row>
    <row r="728" spans="2:2" s="20" customFormat="1" x14ac:dyDescent="0.2">
      <c r="B728" s="76"/>
    </row>
    <row r="729" spans="2:2" s="20" customFormat="1" x14ac:dyDescent="0.2">
      <c r="B729" s="76"/>
    </row>
    <row r="730" spans="2:2" s="20" customFormat="1" x14ac:dyDescent="0.2">
      <c r="B730" s="76"/>
    </row>
    <row r="731" spans="2:2" s="20" customFormat="1" x14ac:dyDescent="0.2">
      <c r="B731" s="76"/>
    </row>
    <row r="732" spans="2:2" s="20" customFormat="1" x14ac:dyDescent="0.2">
      <c r="B732" s="76"/>
    </row>
    <row r="733" spans="2:2" s="20" customFormat="1" x14ac:dyDescent="0.2">
      <c r="B733" s="76"/>
    </row>
    <row r="734" spans="2:2" s="20" customFormat="1" x14ac:dyDescent="0.2">
      <c r="B734" s="76"/>
    </row>
    <row r="735" spans="2:2" s="20" customFormat="1" x14ac:dyDescent="0.2">
      <c r="B735" s="76"/>
    </row>
    <row r="736" spans="2:2" s="20" customFormat="1" x14ac:dyDescent="0.2">
      <c r="B736" s="76"/>
    </row>
    <row r="737" spans="2:2" s="20" customFormat="1" x14ac:dyDescent="0.2">
      <c r="B737" s="76"/>
    </row>
    <row r="738" spans="2:2" s="20" customFormat="1" x14ac:dyDescent="0.2">
      <c r="B738" s="76"/>
    </row>
    <row r="739" spans="2:2" s="20" customFormat="1" x14ac:dyDescent="0.2">
      <c r="B739" s="76"/>
    </row>
    <row r="740" spans="2:2" s="20" customFormat="1" x14ac:dyDescent="0.2">
      <c r="B740" s="76"/>
    </row>
    <row r="741" spans="2:2" s="20" customFormat="1" x14ac:dyDescent="0.2">
      <c r="B741" s="76"/>
    </row>
    <row r="742" spans="2:2" s="20" customFormat="1" x14ac:dyDescent="0.2">
      <c r="B742" s="76"/>
    </row>
    <row r="743" spans="2:2" s="20" customFormat="1" x14ac:dyDescent="0.2">
      <c r="B743" s="76"/>
    </row>
    <row r="744" spans="2:2" s="20" customFormat="1" x14ac:dyDescent="0.2">
      <c r="B744" s="76"/>
    </row>
    <row r="745" spans="2:2" s="20" customFormat="1" x14ac:dyDescent="0.2">
      <c r="B745" s="76"/>
    </row>
    <row r="746" spans="2:2" s="20" customFormat="1" x14ac:dyDescent="0.2">
      <c r="B746" s="76"/>
    </row>
    <row r="747" spans="2:2" s="20" customFormat="1" x14ac:dyDescent="0.2">
      <c r="B747" s="76"/>
    </row>
    <row r="748" spans="2:2" s="20" customFormat="1" x14ac:dyDescent="0.2">
      <c r="B748" s="76"/>
    </row>
    <row r="749" spans="2:2" s="20" customFormat="1" x14ac:dyDescent="0.2">
      <c r="B749" s="76"/>
    </row>
    <row r="750" spans="2:2" s="20" customFormat="1" x14ac:dyDescent="0.2">
      <c r="B750" s="76"/>
    </row>
    <row r="751" spans="2:2" s="20" customFormat="1" x14ac:dyDescent="0.2">
      <c r="B751" s="76"/>
    </row>
    <row r="752" spans="2:2" s="20" customFormat="1" x14ac:dyDescent="0.2">
      <c r="B752" s="76"/>
    </row>
    <row r="753" spans="2:2" s="20" customFormat="1" x14ac:dyDescent="0.2">
      <c r="B753" s="76"/>
    </row>
    <row r="754" spans="2:2" s="20" customFormat="1" x14ac:dyDescent="0.2">
      <c r="B754" s="76"/>
    </row>
    <row r="755" spans="2:2" s="20" customFormat="1" x14ac:dyDescent="0.2">
      <c r="B755" s="76"/>
    </row>
    <row r="756" spans="2:2" s="20" customFormat="1" x14ac:dyDescent="0.2">
      <c r="B756" s="76"/>
    </row>
    <row r="757" spans="2:2" s="20" customFormat="1" x14ac:dyDescent="0.2">
      <c r="B757" s="76"/>
    </row>
    <row r="758" spans="2:2" s="20" customFormat="1" x14ac:dyDescent="0.2">
      <c r="B758" s="76"/>
    </row>
    <row r="759" spans="2:2" s="20" customFormat="1" x14ac:dyDescent="0.2">
      <c r="B759" s="76"/>
    </row>
    <row r="760" spans="2:2" s="20" customFormat="1" x14ac:dyDescent="0.2">
      <c r="B760" s="76"/>
    </row>
  </sheetData>
  <mergeCells count="21">
    <mergeCell ref="Z129:AG129"/>
    <mergeCell ref="Z124:AG124"/>
    <mergeCell ref="Z125:AG125"/>
    <mergeCell ref="Z126:AG126"/>
    <mergeCell ref="Z127:AG127"/>
    <mergeCell ref="Z128:AG128"/>
    <mergeCell ref="Z3:AG3"/>
    <mergeCell ref="Z63:AG63"/>
    <mergeCell ref="Z123:AG123"/>
    <mergeCell ref="Z4:AG4"/>
    <mergeCell ref="Z5:AG5"/>
    <mergeCell ref="Z6:AG6"/>
    <mergeCell ref="Z7:AG7"/>
    <mergeCell ref="Z8:AG8"/>
    <mergeCell ref="Z9:AG9"/>
    <mergeCell ref="Z64:AG64"/>
    <mergeCell ref="Z65:AG65"/>
    <mergeCell ref="Z66:AG66"/>
    <mergeCell ref="Z67:AG67"/>
    <mergeCell ref="Z68:AG68"/>
    <mergeCell ref="Z69:AG69"/>
  </mergeCells>
  <phoneticPr fontId="1" type="noConversion"/>
  <printOptions horizontalCentered="1"/>
  <pageMargins left="0.27559055118110237" right="0.27559055118110237" top="1.299212598425197" bottom="0.35433070866141736" header="0.9055118110236221" footer="0.55118110236220474"/>
  <pageSetup paperSize="9" scale="63" orientation="landscape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5"/>
  <sheetViews>
    <sheetView topLeftCell="D1" workbookViewId="0">
      <selection activeCell="AA2" sqref="AA2:AJ35"/>
    </sheetView>
  </sheetViews>
  <sheetFormatPr defaultColWidth="9.140625" defaultRowHeight="12.75" x14ac:dyDescent="0.2"/>
  <cols>
    <col min="1" max="2" width="9.140625" style="17"/>
    <col min="3" max="3" width="12.28515625" style="17" customWidth="1"/>
    <col min="4" max="8" width="6" style="17" bestFit="1" customWidth="1"/>
    <col min="9" max="17" width="7" style="17" bestFit="1" customWidth="1"/>
    <col min="18" max="24" width="5.7109375" style="17" bestFit="1" customWidth="1"/>
    <col min="25" max="26" width="9.140625" style="17"/>
    <col min="27" max="27" width="29.85546875" style="17" customWidth="1"/>
    <col min="28" max="28" width="12.140625" style="17" customWidth="1"/>
    <col min="29" max="29" width="9.85546875" style="17" bestFit="1" customWidth="1"/>
    <col min="30" max="34" width="9.140625" style="17"/>
    <col min="35" max="35" width="10.28515625" style="17" customWidth="1"/>
    <col min="36" max="16384" width="9.140625" style="17"/>
  </cols>
  <sheetData>
    <row r="2" spans="1:35" ht="13.5" thickBot="1" x14ac:dyDescent="0.25">
      <c r="C2" s="65" t="s">
        <v>231</v>
      </c>
      <c r="D2" s="65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AA2" s="67" t="s">
        <v>232</v>
      </c>
      <c r="AB2" s="67"/>
      <c r="AC2" s="67"/>
      <c r="AD2" s="67"/>
      <c r="AE2" s="67"/>
      <c r="AF2" s="67"/>
      <c r="AG2" s="67"/>
      <c r="AH2" s="67"/>
      <c r="AI2" s="67"/>
    </row>
    <row r="3" spans="1:35" ht="14.25" thickBot="1" x14ac:dyDescent="0.3">
      <c r="C3" s="86"/>
      <c r="D3" s="216">
        <v>1951</v>
      </c>
      <c r="E3" s="216">
        <v>1955</v>
      </c>
      <c r="F3" s="216">
        <v>1960</v>
      </c>
      <c r="G3" s="216">
        <v>1965</v>
      </c>
      <c r="H3" s="216">
        <v>1970</v>
      </c>
      <c r="I3" s="216">
        <v>1975</v>
      </c>
      <c r="J3" s="216">
        <v>1980</v>
      </c>
      <c r="K3" s="216">
        <v>1985</v>
      </c>
      <c r="L3" s="216">
        <v>1990</v>
      </c>
      <c r="M3" s="216">
        <v>1995</v>
      </c>
      <c r="N3" s="216">
        <v>2000</v>
      </c>
      <c r="O3" s="216">
        <v>2005</v>
      </c>
      <c r="P3" s="216">
        <v>2010</v>
      </c>
      <c r="Q3" s="217">
        <v>2015</v>
      </c>
      <c r="R3" s="218">
        <v>2020</v>
      </c>
      <c r="S3" s="219">
        <v>2025</v>
      </c>
      <c r="T3" s="219">
        <v>2030</v>
      </c>
      <c r="U3" s="219">
        <v>2035</v>
      </c>
      <c r="V3" s="219">
        <v>2040</v>
      </c>
      <c r="W3" s="219">
        <v>2045</v>
      </c>
      <c r="X3" s="220">
        <v>2050</v>
      </c>
      <c r="AA3" s="67"/>
      <c r="AB3" s="67"/>
      <c r="AC3" s="67"/>
      <c r="AD3" s="67"/>
      <c r="AE3" s="67"/>
      <c r="AF3" s="67"/>
      <c r="AG3" s="67"/>
      <c r="AH3" s="67"/>
      <c r="AI3" s="67"/>
    </row>
    <row r="4" spans="1:35" ht="14.25" thickBot="1" x14ac:dyDescent="0.3">
      <c r="C4" s="31" t="s">
        <v>8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44"/>
      <c r="R4" s="45"/>
      <c r="S4" s="32"/>
      <c r="T4" s="32"/>
      <c r="U4" s="32"/>
      <c r="V4" s="32"/>
      <c r="W4" s="32"/>
      <c r="X4" s="33"/>
      <c r="AA4" s="158">
        <v>2015</v>
      </c>
      <c r="AB4" s="227"/>
      <c r="AC4" s="222"/>
      <c r="AD4" s="222"/>
      <c r="AE4" s="222"/>
      <c r="AF4" s="222"/>
      <c r="AG4" s="222"/>
      <c r="AH4" s="222"/>
      <c r="AI4" s="223"/>
    </row>
    <row r="5" spans="1:35" x14ac:dyDescent="0.2">
      <c r="C5" s="3" t="s">
        <v>6</v>
      </c>
      <c r="D5" s="46">
        <f>Tbl_groupes!C8</f>
        <v>522.37099999999998</v>
      </c>
      <c r="E5" s="46">
        <f>Tbl_groupes!D8</f>
        <v>586.27099999999996</v>
      </c>
      <c r="F5" s="46">
        <f>Tbl_groupes!E8</f>
        <v>668.18899999999996</v>
      </c>
      <c r="G5" s="46">
        <f>Tbl_groupes!F8</f>
        <v>763.89099999999996</v>
      </c>
      <c r="H5" s="46">
        <f>Tbl_groupes!G8</f>
        <v>922.53899999999999</v>
      </c>
      <c r="I5" s="46">
        <f>Tbl_groupes!H8</f>
        <v>1090.6379999999999</v>
      </c>
      <c r="J5" s="46">
        <f>Tbl_groupes!I8</f>
        <v>1256.4760000000001</v>
      </c>
      <c r="K5" s="46">
        <f>Tbl_groupes!J8</f>
        <v>1322.0530000000001</v>
      </c>
      <c r="L5" s="46">
        <f>Tbl_groupes!K8</f>
        <v>1382.37</v>
      </c>
      <c r="M5" s="46">
        <f>Tbl_groupes!L8</f>
        <v>1619.366</v>
      </c>
      <c r="N5" s="46">
        <f>Tbl_groupes!M8</f>
        <v>1868.7</v>
      </c>
      <c r="O5" s="46">
        <f>Tbl_groupes!N8</f>
        <v>2005.62</v>
      </c>
      <c r="P5" s="46">
        <f>Tbl_groupes!O8</f>
        <v>2110.096</v>
      </c>
      <c r="Q5" s="47">
        <f>Tbl_groupes!P8</f>
        <v>2269.0729999999999</v>
      </c>
      <c r="R5" s="48">
        <f>Tbl_groupes!Q8</f>
        <v>2349.8544612197461</v>
      </c>
      <c r="S5" s="49">
        <f>Tbl_groupes!R8</f>
        <v>2443.6388773882695</v>
      </c>
      <c r="T5" s="49">
        <f>Tbl_groupes!S8</f>
        <v>2532.3088715995118</v>
      </c>
      <c r="U5" s="49">
        <f>Tbl_groupes!T8</f>
        <v>2667.491461602438</v>
      </c>
      <c r="V5" s="49">
        <f>Tbl_groupes!U8</f>
        <v>2774.2689283313816</v>
      </c>
      <c r="W5" s="49">
        <f>Tbl_groupes!V8</f>
        <v>2843.5213790224507</v>
      </c>
      <c r="X5" s="50">
        <f>Tbl_groupes!W8</f>
        <v>2827.5350510635772</v>
      </c>
      <c r="AA5" s="149" t="s">
        <v>6</v>
      </c>
      <c r="AB5" s="268">
        <v>2269.1</v>
      </c>
      <c r="AC5" s="269"/>
      <c r="AD5" s="269"/>
      <c r="AE5" s="269"/>
      <c r="AF5" s="269"/>
      <c r="AG5" s="269"/>
      <c r="AH5" s="269"/>
      <c r="AI5" s="270"/>
    </row>
    <row r="6" spans="1:35" x14ac:dyDescent="0.2">
      <c r="A6" s="26"/>
      <c r="C6" s="3" t="s">
        <v>5</v>
      </c>
      <c r="D6" s="38">
        <f>Tbl_groupes!C9</f>
        <v>30.779</v>
      </c>
      <c r="E6" s="38">
        <f>Tbl_groupes!D9</f>
        <v>31.754999999999999</v>
      </c>
      <c r="F6" s="38">
        <f>Tbl_groupes!E9</f>
        <v>31.683</v>
      </c>
      <c r="G6" s="38">
        <f>Tbl_groupes!F9</f>
        <v>42.933</v>
      </c>
      <c r="H6" s="38">
        <f>Tbl_groupes!G9</f>
        <v>59.741</v>
      </c>
      <c r="I6" s="38">
        <f>Tbl_groupes!H9</f>
        <v>81.204999999999998</v>
      </c>
      <c r="J6" s="38">
        <f>Tbl_groupes!I9</f>
        <v>84.372</v>
      </c>
      <c r="K6" s="38">
        <f>Tbl_groupes!J9</f>
        <v>92.126999999999995</v>
      </c>
      <c r="L6" s="38">
        <f>Tbl_groupes!K9</f>
        <v>117.568</v>
      </c>
      <c r="M6" s="38">
        <f>Tbl_groupes!L9</f>
        <v>149.10599999999999</v>
      </c>
      <c r="N6" s="38">
        <f>Tbl_groupes!M9</f>
        <v>182.733</v>
      </c>
      <c r="O6" s="38">
        <f>Tbl_groupes!N9</f>
        <v>190.30099999999999</v>
      </c>
      <c r="P6" s="38">
        <f>Tbl_groupes!O9</f>
        <v>216.12200000000001</v>
      </c>
      <c r="Q6" s="51">
        <f>Tbl_groupes!P9</f>
        <v>303.19299999999998</v>
      </c>
      <c r="R6" s="35">
        <f>Tbl_groupes!Q9</f>
        <v>351.80085017696246</v>
      </c>
      <c r="S6" s="36">
        <f>Tbl_groupes!R9</f>
        <v>380.05769491427191</v>
      </c>
      <c r="T6" s="36">
        <f>Tbl_groupes!S9</f>
        <v>355.7184516488287</v>
      </c>
      <c r="U6" s="36">
        <f>Tbl_groupes!T9</f>
        <v>379.5608087819848</v>
      </c>
      <c r="V6" s="36">
        <f>Tbl_groupes!U9</f>
        <v>391.72248829268221</v>
      </c>
      <c r="W6" s="36">
        <f>Tbl_groupes!V9</f>
        <v>415.30690028753713</v>
      </c>
      <c r="X6" s="37">
        <f>Tbl_groupes!W9</f>
        <v>430.68917867520327</v>
      </c>
      <c r="AA6" s="131" t="s">
        <v>5</v>
      </c>
      <c r="AB6" s="271">
        <v>303.2</v>
      </c>
      <c r="AC6" s="232"/>
      <c r="AD6" s="232"/>
      <c r="AE6" s="232"/>
      <c r="AF6" s="232"/>
      <c r="AG6" s="232"/>
      <c r="AH6" s="232"/>
      <c r="AI6" s="233"/>
    </row>
    <row r="7" spans="1:35" ht="13.5" thickBot="1" x14ac:dyDescent="0.25">
      <c r="A7" s="26"/>
      <c r="C7" s="3" t="s">
        <v>7</v>
      </c>
      <c r="D7" s="38">
        <f>D6*100/D5</f>
        <v>5.8921724215165083</v>
      </c>
      <c r="E7" s="38">
        <f t="shared" ref="E7:X7" si="0">E6*100/E5</f>
        <v>5.4164371084362015</v>
      </c>
      <c r="F7" s="38">
        <f t="shared" si="0"/>
        <v>4.7416225050098104</v>
      </c>
      <c r="G7" s="38">
        <f t="shared" si="0"/>
        <v>5.6203044675221996</v>
      </c>
      <c r="H7" s="38">
        <f t="shared" si="0"/>
        <v>6.4757153898100785</v>
      </c>
      <c r="I7" s="38">
        <f t="shared" si="0"/>
        <v>7.4456419086809742</v>
      </c>
      <c r="J7" s="38">
        <f t="shared" si="0"/>
        <v>6.7149710778399267</v>
      </c>
      <c r="K7" s="38">
        <f t="shared" si="0"/>
        <v>6.968480083627508</v>
      </c>
      <c r="L7" s="38">
        <f t="shared" si="0"/>
        <v>8.5048141959099226</v>
      </c>
      <c r="M7" s="38">
        <f t="shared" si="0"/>
        <v>9.2076775725808737</v>
      </c>
      <c r="N7" s="38">
        <f t="shared" si="0"/>
        <v>9.7786161502648898</v>
      </c>
      <c r="O7" s="38">
        <f t="shared" si="0"/>
        <v>9.4883876307575719</v>
      </c>
      <c r="P7" s="38">
        <f t="shared" si="0"/>
        <v>10.242282815568581</v>
      </c>
      <c r="Q7" s="51">
        <f t="shared" si="0"/>
        <v>13.361976454701987</v>
      </c>
      <c r="R7" s="35">
        <f t="shared" si="0"/>
        <v>14.97117612953579</v>
      </c>
      <c r="S7" s="36">
        <f t="shared" si="0"/>
        <v>15.552940265890385</v>
      </c>
      <c r="T7" s="36">
        <f t="shared" si="0"/>
        <v>14.047198413996872</v>
      </c>
      <c r="U7" s="36">
        <f t="shared" si="0"/>
        <v>14.229129286658404</v>
      </c>
      <c r="V7" s="36">
        <f t="shared" si="0"/>
        <v>14.119845566964864</v>
      </c>
      <c r="W7" s="36">
        <f t="shared" si="0"/>
        <v>14.605372878550744</v>
      </c>
      <c r="X7" s="37">
        <f t="shared" si="0"/>
        <v>15.231966037457239</v>
      </c>
      <c r="AA7" s="132" t="s">
        <v>7</v>
      </c>
      <c r="AB7" s="272">
        <v>13.4</v>
      </c>
      <c r="AC7" s="241"/>
      <c r="AD7" s="241"/>
      <c r="AE7" s="241"/>
      <c r="AF7" s="241"/>
      <c r="AG7" s="241"/>
      <c r="AH7" s="241"/>
      <c r="AI7" s="242"/>
    </row>
    <row r="8" spans="1:35" ht="14.25" thickBot="1" x14ac:dyDescent="0.3">
      <c r="A8" s="26"/>
      <c r="C8" s="31" t="s">
        <v>9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44"/>
      <c r="R8" s="45"/>
      <c r="S8" s="32"/>
      <c r="T8" s="32"/>
      <c r="U8" s="32"/>
      <c r="V8" s="32"/>
      <c r="W8" s="32"/>
      <c r="X8" s="33"/>
      <c r="AA8" s="171">
        <v>2020</v>
      </c>
      <c r="AB8" s="129" t="s">
        <v>8</v>
      </c>
      <c r="AC8" s="129" t="s">
        <v>9</v>
      </c>
      <c r="AD8" s="129" t="s">
        <v>10</v>
      </c>
      <c r="AE8" s="129" t="s">
        <v>11</v>
      </c>
      <c r="AF8" s="129" t="s">
        <v>12</v>
      </c>
      <c r="AG8" s="129" t="s">
        <v>13</v>
      </c>
      <c r="AH8" s="129" t="s">
        <v>14</v>
      </c>
      <c r="AI8" s="130" t="s">
        <v>15</v>
      </c>
    </row>
    <row r="9" spans="1:35" x14ac:dyDescent="0.2">
      <c r="A9" s="26"/>
      <c r="C9" s="3" t="s">
        <v>6</v>
      </c>
      <c r="D9" s="46">
        <f>Tbl_groupes!C15</f>
        <v>522.37099999999998</v>
      </c>
      <c r="E9" s="46">
        <f>Tbl_groupes!D15</f>
        <v>586.27099999999996</v>
      </c>
      <c r="F9" s="46">
        <f>Tbl_groupes!E15</f>
        <v>668.18899999999996</v>
      </c>
      <c r="G9" s="46">
        <f>Tbl_groupes!F15</f>
        <v>763.89099999999996</v>
      </c>
      <c r="H9" s="46">
        <f>Tbl_groupes!G15</f>
        <v>922.53899999999999</v>
      </c>
      <c r="I9" s="46">
        <f>Tbl_groupes!H15</f>
        <v>1090.6379999999999</v>
      </c>
      <c r="J9" s="46">
        <f>Tbl_groupes!I15</f>
        <v>1256.4760000000001</v>
      </c>
      <c r="K9" s="46">
        <f>Tbl_groupes!J15</f>
        <v>1322.0530000000001</v>
      </c>
      <c r="L9" s="46">
        <f>Tbl_groupes!K15</f>
        <v>1382.37</v>
      </c>
      <c r="M9" s="46">
        <f>Tbl_groupes!L15</f>
        <v>1619.366</v>
      </c>
      <c r="N9" s="46">
        <f>Tbl_groupes!M15</f>
        <v>1868.7</v>
      </c>
      <c r="O9" s="46">
        <f>Tbl_groupes!N15</f>
        <v>2005.62</v>
      </c>
      <c r="P9" s="46">
        <f>Tbl_groupes!O15</f>
        <v>2110.096</v>
      </c>
      <c r="Q9" s="47">
        <f>Tbl_groupes!P15</f>
        <v>2269.0729999999999</v>
      </c>
      <c r="R9" s="48">
        <f>Tbl_groupes!Q15</f>
        <v>2362.8337947638947</v>
      </c>
      <c r="S9" s="49">
        <f>Tbl_groupes!R15</f>
        <v>2492.6653388577001</v>
      </c>
      <c r="T9" s="49">
        <f>Tbl_groupes!S15</f>
        <v>2624.3820380027846</v>
      </c>
      <c r="U9" s="49">
        <f>Tbl_groupes!T15</f>
        <v>2812.2679612648622</v>
      </c>
      <c r="V9" s="49">
        <f>Tbl_groupes!U15</f>
        <v>2980.590273524173</v>
      </c>
      <c r="W9" s="49">
        <f>Tbl_groupes!V15</f>
        <v>3118.8744023870508</v>
      </c>
      <c r="X9" s="50">
        <f>Tbl_groupes!W15</f>
        <v>3171.6014966391217</v>
      </c>
      <c r="Z9" s="64"/>
      <c r="AA9" s="131" t="s">
        <v>6</v>
      </c>
      <c r="AB9" s="138">
        <f>$R$5</f>
        <v>2349.8544612197461</v>
      </c>
      <c r="AC9" s="138">
        <f>$R$9</f>
        <v>2362.8337947638947</v>
      </c>
      <c r="AD9" s="138">
        <f>$R$13</f>
        <v>2365.879460306177</v>
      </c>
      <c r="AE9" s="138">
        <f>$R$17</f>
        <v>2371.5490899924666</v>
      </c>
      <c r="AF9" s="138">
        <f>$R$21</f>
        <v>2353.9040567901584</v>
      </c>
      <c r="AG9" s="138">
        <f>$R$25</f>
        <v>2359.5685338357916</v>
      </c>
      <c r="AH9" s="138">
        <f>$R$29</f>
        <v>2354.5943986554162</v>
      </c>
      <c r="AI9" s="139">
        <f>$R$33</f>
        <v>2360.2597008361836</v>
      </c>
    </row>
    <row r="10" spans="1:35" x14ac:dyDescent="0.2">
      <c r="C10" s="3" t="s">
        <v>5</v>
      </c>
      <c r="D10" s="38">
        <f>Tbl_groupes!C16</f>
        <v>30.779</v>
      </c>
      <c r="E10" s="38">
        <f>Tbl_groupes!D16</f>
        <v>31.754999999999999</v>
      </c>
      <c r="F10" s="38">
        <f>Tbl_groupes!E16</f>
        <v>31.683</v>
      </c>
      <c r="G10" s="38">
        <f>Tbl_groupes!F16</f>
        <v>42.933</v>
      </c>
      <c r="H10" s="38">
        <f>Tbl_groupes!G16</f>
        <v>59.741</v>
      </c>
      <c r="I10" s="38">
        <f>Tbl_groupes!H16</f>
        <v>81.204999999999998</v>
      </c>
      <c r="J10" s="38">
        <f>Tbl_groupes!I16</f>
        <v>84.372</v>
      </c>
      <c r="K10" s="38">
        <f>Tbl_groupes!J16</f>
        <v>92.126999999999995</v>
      </c>
      <c r="L10" s="38">
        <f>Tbl_groupes!K16</f>
        <v>117.568</v>
      </c>
      <c r="M10" s="38">
        <f>Tbl_groupes!L16</f>
        <v>149.10599999999999</v>
      </c>
      <c r="N10" s="38">
        <f>Tbl_groupes!M16</f>
        <v>182.733</v>
      </c>
      <c r="O10" s="38">
        <f>Tbl_groupes!N16</f>
        <v>190.30099999999999</v>
      </c>
      <c r="P10" s="38">
        <f>Tbl_groupes!O16</f>
        <v>216.12200000000001</v>
      </c>
      <c r="Q10" s="51">
        <f>Tbl_groupes!P16</f>
        <v>303.19299999999998</v>
      </c>
      <c r="R10" s="35">
        <f>Tbl_groupes!Q16</f>
        <v>359.4993642006018</v>
      </c>
      <c r="S10" s="36">
        <f>Tbl_groupes!R16</f>
        <v>408.9561671314633</v>
      </c>
      <c r="T10" s="36">
        <f>Tbl_groupes!S16</f>
        <v>403.38106798102467</v>
      </c>
      <c r="U10" s="36">
        <f>Tbl_groupes!T16</f>
        <v>453.88138935074238</v>
      </c>
      <c r="V10" s="36">
        <f>Tbl_groupes!U16</f>
        <v>498.29423017810262</v>
      </c>
      <c r="W10" s="36">
        <f>Tbl_groupes!V16</f>
        <v>561.38606908065071</v>
      </c>
      <c r="X10" s="37">
        <f>Tbl_groupes!W16</f>
        <v>617.25846882337896</v>
      </c>
      <c r="AA10" s="131" t="s">
        <v>5</v>
      </c>
      <c r="AB10" s="138">
        <f>$R$6</f>
        <v>351.80085017696246</v>
      </c>
      <c r="AC10" s="138">
        <f>$R$10</f>
        <v>359.4993642006018</v>
      </c>
      <c r="AD10" s="138">
        <f>$R$14</f>
        <v>359.64081845293998</v>
      </c>
      <c r="AE10" s="138">
        <f>$R$18</f>
        <v>359.68064862423432</v>
      </c>
      <c r="AF10" s="138">
        <f>$R$22</f>
        <v>353.72259157713899</v>
      </c>
      <c r="AG10" s="138">
        <f>$R$26</f>
        <v>353.76220650983601</v>
      </c>
      <c r="AH10" s="138">
        <f>$R$30</f>
        <v>353.61870610703227</v>
      </c>
      <c r="AI10" s="139">
        <f>$R$34</f>
        <v>353.65831611526664</v>
      </c>
    </row>
    <row r="11" spans="1:35" ht="13.5" thickBot="1" x14ac:dyDescent="0.25">
      <c r="A11" s="26"/>
      <c r="C11" s="3" t="s">
        <v>7</v>
      </c>
      <c r="D11" s="38">
        <f t="shared" ref="D11:X11" si="1">D10*100/D9</f>
        <v>5.8921724215165083</v>
      </c>
      <c r="E11" s="38">
        <f t="shared" si="1"/>
        <v>5.4164371084362015</v>
      </c>
      <c r="F11" s="38">
        <f t="shared" si="1"/>
        <v>4.7416225050098104</v>
      </c>
      <c r="G11" s="38">
        <f t="shared" si="1"/>
        <v>5.6203044675221996</v>
      </c>
      <c r="H11" s="38">
        <f t="shared" si="1"/>
        <v>6.4757153898100785</v>
      </c>
      <c r="I11" s="38">
        <f t="shared" si="1"/>
        <v>7.4456419086809742</v>
      </c>
      <c r="J11" s="38">
        <f t="shared" si="1"/>
        <v>6.7149710778399267</v>
      </c>
      <c r="K11" s="38">
        <f t="shared" si="1"/>
        <v>6.968480083627508</v>
      </c>
      <c r="L11" s="38">
        <f t="shared" si="1"/>
        <v>8.5048141959099226</v>
      </c>
      <c r="M11" s="38">
        <f t="shared" si="1"/>
        <v>9.2076775725808737</v>
      </c>
      <c r="N11" s="38">
        <f t="shared" si="1"/>
        <v>9.7786161502648898</v>
      </c>
      <c r="O11" s="38">
        <f t="shared" si="1"/>
        <v>9.4883876307575719</v>
      </c>
      <c r="P11" s="38">
        <f t="shared" si="1"/>
        <v>10.242282815568581</v>
      </c>
      <c r="Q11" s="51">
        <f t="shared" si="1"/>
        <v>13.361976454701987</v>
      </c>
      <c r="R11" s="35">
        <f t="shared" si="1"/>
        <v>15.214754630531456</v>
      </c>
      <c r="S11" s="36">
        <f t="shared" si="1"/>
        <v>16.4063807827036</v>
      </c>
      <c r="T11" s="36">
        <f t="shared" si="1"/>
        <v>15.370516264011888</v>
      </c>
      <c r="U11" s="36">
        <f t="shared" si="1"/>
        <v>16.139336492906672</v>
      </c>
      <c r="V11" s="36">
        <f t="shared" si="1"/>
        <v>16.717971423456749</v>
      </c>
      <c r="W11" s="36">
        <f t="shared" si="1"/>
        <v>17.999636941166667</v>
      </c>
      <c r="X11" s="37">
        <f t="shared" si="1"/>
        <v>19.46204368605181</v>
      </c>
      <c r="AA11" s="132" t="s">
        <v>7</v>
      </c>
      <c r="AB11" s="147">
        <f>$R$7</f>
        <v>14.97117612953579</v>
      </c>
      <c r="AC11" s="147">
        <f>$R$11</f>
        <v>15.214754630531456</v>
      </c>
      <c r="AD11" s="147">
        <f>$R$15</f>
        <v>15.201147162687553</v>
      </c>
      <c r="AE11" s="147">
        <f>$R$19</f>
        <v>15.166485490096974</v>
      </c>
      <c r="AF11" s="147">
        <f>$R$23</f>
        <v>15.027060706097078</v>
      </c>
      <c r="AG11" s="147">
        <f>$R$27</f>
        <v>14.99266503332915</v>
      </c>
      <c r="AH11" s="147">
        <f>$R$31</f>
        <v>15.018242900304406</v>
      </c>
      <c r="AI11" s="148">
        <f>$R$35</f>
        <v>14.98387300304174</v>
      </c>
    </row>
    <row r="12" spans="1:35" ht="14.25" thickBot="1" x14ac:dyDescent="0.3">
      <c r="A12" s="26"/>
      <c r="C12" s="31" t="s">
        <v>10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44"/>
      <c r="R12" s="45"/>
      <c r="S12" s="32"/>
      <c r="T12" s="32"/>
      <c r="U12" s="32"/>
      <c r="V12" s="32"/>
      <c r="W12" s="32"/>
      <c r="X12" s="33"/>
      <c r="AA12" s="175">
        <v>2025</v>
      </c>
      <c r="AB12" s="154" t="s">
        <v>8</v>
      </c>
      <c r="AC12" s="154" t="s">
        <v>9</v>
      </c>
      <c r="AD12" s="154" t="s">
        <v>10</v>
      </c>
      <c r="AE12" s="154" t="s">
        <v>11</v>
      </c>
      <c r="AF12" s="154" t="s">
        <v>12</v>
      </c>
      <c r="AG12" s="154" t="s">
        <v>13</v>
      </c>
      <c r="AH12" s="154" t="s">
        <v>14</v>
      </c>
      <c r="AI12" s="155" t="s">
        <v>15</v>
      </c>
    </row>
    <row r="13" spans="1:35" x14ac:dyDescent="0.2">
      <c r="A13" s="26"/>
      <c r="C13" s="3" t="s">
        <v>6</v>
      </c>
      <c r="D13" s="46">
        <f>Tbl_groupes!C22</f>
        <v>522.37099999999998</v>
      </c>
      <c r="E13" s="46">
        <f>Tbl_groupes!D22</f>
        <v>586.27099999999996</v>
      </c>
      <c r="F13" s="46">
        <f>Tbl_groupes!E22</f>
        <v>668.18899999999996</v>
      </c>
      <c r="G13" s="46">
        <f>Tbl_groupes!F22</f>
        <v>763.89099999999996</v>
      </c>
      <c r="H13" s="46">
        <f>Tbl_groupes!G22</f>
        <v>922.53899999999999</v>
      </c>
      <c r="I13" s="46">
        <f>Tbl_groupes!H22</f>
        <v>1090.6379999999999</v>
      </c>
      <c r="J13" s="46">
        <f>Tbl_groupes!I22</f>
        <v>1256.4760000000001</v>
      </c>
      <c r="K13" s="46">
        <f>Tbl_groupes!J22</f>
        <v>1322.0530000000001</v>
      </c>
      <c r="L13" s="46">
        <f>Tbl_groupes!K22</f>
        <v>1382.37</v>
      </c>
      <c r="M13" s="46">
        <f>Tbl_groupes!L22</f>
        <v>1619.366</v>
      </c>
      <c r="N13" s="46">
        <f>Tbl_groupes!M22</f>
        <v>1868.7</v>
      </c>
      <c r="O13" s="46">
        <f>Tbl_groupes!N22</f>
        <v>2005.62</v>
      </c>
      <c r="P13" s="46">
        <f>Tbl_groupes!O22</f>
        <v>2110.096</v>
      </c>
      <c r="Q13" s="47">
        <f>Tbl_groupes!P22</f>
        <v>2269.0729999999999</v>
      </c>
      <c r="R13" s="48">
        <f>Tbl_groupes!Q22</f>
        <v>2365.879460306177</v>
      </c>
      <c r="S13" s="49">
        <f>Tbl_groupes!R22</f>
        <v>2497.9186227855107</v>
      </c>
      <c r="T13" s="49">
        <f>Tbl_groupes!S22</f>
        <v>2629.5892807623777</v>
      </c>
      <c r="U13" s="49">
        <f>Tbl_groupes!T22</f>
        <v>2812.8946237804576</v>
      </c>
      <c r="V13" s="49">
        <f>Tbl_groupes!U22</f>
        <v>2973.1586388901328</v>
      </c>
      <c r="W13" s="49">
        <f>Tbl_groupes!V22</f>
        <v>3101.9051111265189</v>
      </c>
      <c r="X13" s="50">
        <f>Tbl_groupes!W22</f>
        <v>3149.7585553526833</v>
      </c>
      <c r="AA13" s="149" t="s">
        <v>6</v>
      </c>
      <c r="AB13" s="172">
        <f>$S$5</f>
        <v>2443.6388773882695</v>
      </c>
      <c r="AC13" s="173">
        <f>$S$9</f>
        <v>2492.6653388577001</v>
      </c>
      <c r="AD13" s="173">
        <f>$S$13</f>
        <v>2497.9186227855107</v>
      </c>
      <c r="AE13" s="173">
        <f>$S$17</f>
        <v>2507.2849339949053</v>
      </c>
      <c r="AF13" s="173">
        <f>$S$21</f>
        <v>2450.6135191000481</v>
      </c>
      <c r="AG13" s="173">
        <f>$S$25</f>
        <v>2459.8942593238066</v>
      </c>
      <c r="AH13" s="173">
        <f>$S$29</f>
        <v>2452.0413535493299</v>
      </c>
      <c r="AI13" s="174">
        <f>$S$33</f>
        <v>2461.3255461315325</v>
      </c>
    </row>
    <row r="14" spans="1:35" x14ac:dyDescent="0.2">
      <c r="C14" s="3" t="s">
        <v>5</v>
      </c>
      <c r="D14" s="38">
        <f>Tbl_groupes!C23</f>
        <v>30.779</v>
      </c>
      <c r="E14" s="38">
        <f>Tbl_groupes!D23</f>
        <v>31.754999999999999</v>
      </c>
      <c r="F14" s="38">
        <f>Tbl_groupes!E23</f>
        <v>31.683</v>
      </c>
      <c r="G14" s="38">
        <f>Tbl_groupes!F23</f>
        <v>42.933</v>
      </c>
      <c r="H14" s="38">
        <f>Tbl_groupes!G23</f>
        <v>59.741</v>
      </c>
      <c r="I14" s="38">
        <f>Tbl_groupes!H23</f>
        <v>81.204999999999998</v>
      </c>
      <c r="J14" s="38">
        <f>Tbl_groupes!I23</f>
        <v>84.372</v>
      </c>
      <c r="K14" s="38">
        <f>Tbl_groupes!J23</f>
        <v>92.126999999999995</v>
      </c>
      <c r="L14" s="38">
        <f>Tbl_groupes!K23</f>
        <v>117.568</v>
      </c>
      <c r="M14" s="38">
        <f>Tbl_groupes!L23</f>
        <v>149.10599999999999</v>
      </c>
      <c r="N14" s="38">
        <f>Tbl_groupes!M23</f>
        <v>182.733</v>
      </c>
      <c r="O14" s="38">
        <f>Tbl_groupes!N23</f>
        <v>190.30099999999999</v>
      </c>
      <c r="P14" s="38">
        <f>Tbl_groupes!O23</f>
        <v>216.12200000000001</v>
      </c>
      <c r="Q14" s="51">
        <f>Tbl_groupes!P23</f>
        <v>303.19299999999998</v>
      </c>
      <c r="R14" s="35">
        <f>Tbl_groupes!Q23</f>
        <v>359.64081845293998</v>
      </c>
      <c r="S14" s="36">
        <f>Tbl_groupes!R23</f>
        <v>409.2679908937759</v>
      </c>
      <c r="T14" s="36">
        <f>Tbl_groupes!S23</f>
        <v>404.2837494721856</v>
      </c>
      <c r="U14" s="36">
        <f>Tbl_groupes!T23</f>
        <v>455.86030422695819</v>
      </c>
      <c r="V14" s="36">
        <f>Tbl_groupes!U23</f>
        <v>501.54652955990082</v>
      </c>
      <c r="W14" s="36">
        <f>Tbl_groupes!V23</f>
        <v>565.09217583915847</v>
      </c>
      <c r="X14" s="37">
        <f>Tbl_groupes!W23</f>
        <v>619.74686665324577</v>
      </c>
      <c r="AA14" s="131" t="s">
        <v>5</v>
      </c>
      <c r="AB14" s="11">
        <f>$S$6</f>
        <v>380.05769491427191</v>
      </c>
      <c r="AC14" s="12">
        <f>$S$10</f>
        <v>408.9561671314633</v>
      </c>
      <c r="AD14" s="12">
        <f>$S$14</f>
        <v>409.2679908937759</v>
      </c>
      <c r="AE14" s="12">
        <f>$S$18</f>
        <v>409.76118152466319</v>
      </c>
      <c r="AF14" s="12">
        <f>$S$22</f>
        <v>385.34126450864289</v>
      </c>
      <c r="AG14" s="12">
        <f>$S$26</f>
        <v>385.81827913358802</v>
      </c>
      <c r="AH14" s="12">
        <f>$S$30</f>
        <v>384.75502641404211</v>
      </c>
      <c r="AI14" s="139">
        <f>$S$34</f>
        <v>385.23177813476673</v>
      </c>
    </row>
    <row r="15" spans="1:35" ht="13.5" thickBot="1" x14ac:dyDescent="0.25">
      <c r="C15" s="3" t="s">
        <v>7</v>
      </c>
      <c r="D15" s="38">
        <f t="shared" ref="D15:X15" si="2">D14*100/D13</f>
        <v>5.8921724215165083</v>
      </c>
      <c r="E15" s="38">
        <f t="shared" si="2"/>
        <v>5.4164371084362015</v>
      </c>
      <c r="F15" s="38">
        <f t="shared" si="2"/>
        <v>4.7416225050098104</v>
      </c>
      <c r="G15" s="38">
        <f t="shared" si="2"/>
        <v>5.6203044675221996</v>
      </c>
      <c r="H15" s="38">
        <f t="shared" si="2"/>
        <v>6.4757153898100785</v>
      </c>
      <c r="I15" s="38">
        <f t="shared" si="2"/>
        <v>7.4456419086809742</v>
      </c>
      <c r="J15" s="38">
        <f t="shared" si="2"/>
        <v>6.7149710778399267</v>
      </c>
      <c r="K15" s="38">
        <f t="shared" si="2"/>
        <v>6.968480083627508</v>
      </c>
      <c r="L15" s="38">
        <f t="shared" si="2"/>
        <v>8.5048141959099226</v>
      </c>
      <c r="M15" s="38">
        <f t="shared" si="2"/>
        <v>9.2076775725808737</v>
      </c>
      <c r="N15" s="38">
        <f t="shared" si="2"/>
        <v>9.7786161502648898</v>
      </c>
      <c r="O15" s="38">
        <f t="shared" si="2"/>
        <v>9.4883876307575719</v>
      </c>
      <c r="P15" s="38">
        <f t="shared" si="2"/>
        <v>10.242282815568581</v>
      </c>
      <c r="Q15" s="51">
        <f t="shared" si="2"/>
        <v>13.361976454701987</v>
      </c>
      <c r="R15" s="35">
        <f t="shared" si="2"/>
        <v>15.201147162687553</v>
      </c>
      <c r="S15" s="36">
        <f t="shared" si="2"/>
        <v>16.38436044955651</v>
      </c>
      <c r="T15" s="36">
        <f t="shared" si="2"/>
        <v>15.374406658479172</v>
      </c>
      <c r="U15" s="36">
        <f t="shared" si="2"/>
        <v>16.206092484697976</v>
      </c>
      <c r="V15" s="36">
        <f t="shared" si="2"/>
        <v>16.86914794923711</v>
      </c>
      <c r="W15" s="36">
        <f t="shared" si="2"/>
        <v>18.217584213397615</v>
      </c>
      <c r="X15" s="37">
        <f t="shared" si="2"/>
        <v>19.676011851767214</v>
      </c>
      <c r="AA15" s="132" t="s">
        <v>7</v>
      </c>
      <c r="AB15" s="8">
        <f>$S$7</f>
        <v>15.552940265890385</v>
      </c>
      <c r="AC15" s="9">
        <f>$S$11</f>
        <v>16.4063807827036</v>
      </c>
      <c r="AD15" s="9">
        <f>$S$15</f>
        <v>16.38436044955651</v>
      </c>
      <c r="AE15" s="9">
        <f>$S$19</f>
        <v>16.342824701290844</v>
      </c>
      <c r="AF15" s="9">
        <f>$S$23</f>
        <v>15.724277267928967</v>
      </c>
      <c r="AG15" s="9">
        <f>$S$27</f>
        <v>15.684344059555002</v>
      </c>
      <c r="AH15" s="9">
        <f>$S$31</f>
        <v>15.691212787137916</v>
      </c>
      <c r="AI15" s="10">
        <f>$S$35</f>
        <v>15.65139478360495</v>
      </c>
    </row>
    <row r="16" spans="1:35" ht="14.25" thickBot="1" x14ac:dyDescent="0.3">
      <c r="A16" s="26"/>
      <c r="C16" s="31" t="s">
        <v>11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44"/>
      <c r="R16" s="45"/>
      <c r="S16" s="32"/>
      <c r="T16" s="32"/>
      <c r="U16" s="32"/>
      <c r="V16" s="32"/>
      <c r="W16" s="32"/>
      <c r="X16" s="33"/>
      <c r="AA16" s="176">
        <v>2030</v>
      </c>
      <c r="AB16" s="154" t="s">
        <v>8</v>
      </c>
      <c r="AC16" s="154" t="s">
        <v>9</v>
      </c>
      <c r="AD16" s="154" t="s">
        <v>10</v>
      </c>
      <c r="AE16" s="154" t="s">
        <v>11</v>
      </c>
      <c r="AF16" s="154" t="s">
        <v>12</v>
      </c>
      <c r="AG16" s="154" t="s">
        <v>13</v>
      </c>
      <c r="AH16" s="154" t="s">
        <v>14</v>
      </c>
      <c r="AI16" s="155" t="s">
        <v>15</v>
      </c>
    </row>
    <row r="17" spans="1:35" x14ac:dyDescent="0.2">
      <c r="A17" s="26"/>
      <c r="C17" s="3" t="s">
        <v>6</v>
      </c>
      <c r="D17" s="46">
        <f>Tbl_groupes!C29</f>
        <v>522.37099999999998</v>
      </c>
      <c r="E17" s="46">
        <f>Tbl_groupes!D29</f>
        <v>586.27099999999996</v>
      </c>
      <c r="F17" s="46">
        <f>Tbl_groupes!E29</f>
        <v>668.18899999999996</v>
      </c>
      <c r="G17" s="46">
        <f>Tbl_groupes!F29</f>
        <v>763.89099999999996</v>
      </c>
      <c r="H17" s="46">
        <f>Tbl_groupes!G29</f>
        <v>922.53899999999999</v>
      </c>
      <c r="I17" s="46">
        <f>Tbl_groupes!H29</f>
        <v>1090.6379999999999</v>
      </c>
      <c r="J17" s="46">
        <f>Tbl_groupes!I29</f>
        <v>1256.4760000000001</v>
      </c>
      <c r="K17" s="46">
        <f>Tbl_groupes!J29</f>
        <v>1322.0530000000001</v>
      </c>
      <c r="L17" s="46">
        <f>Tbl_groupes!K29</f>
        <v>1382.37</v>
      </c>
      <c r="M17" s="46">
        <f>Tbl_groupes!L29</f>
        <v>1619.366</v>
      </c>
      <c r="N17" s="46">
        <f>Tbl_groupes!M29</f>
        <v>1868.7</v>
      </c>
      <c r="O17" s="46">
        <f>Tbl_groupes!N29</f>
        <v>2005.62</v>
      </c>
      <c r="P17" s="46">
        <f>Tbl_groupes!O29</f>
        <v>2110.096</v>
      </c>
      <c r="Q17" s="47">
        <f>Tbl_groupes!P29</f>
        <v>2269.0729999999999</v>
      </c>
      <c r="R17" s="48">
        <f>Tbl_groupes!Q29</f>
        <v>2371.5490899924666</v>
      </c>
      <c r="S17" s="49">
        <f>Tbl_groupes!R29</f>
        <v>2507.2849339949053</v>
      </c>
      <c r="T17" s="49">
        <f>Tbl_groupes!S29</f>
        <v>2642.5715516338241</v>
      </c>
      <c r="U17" s="49">
        <f>Tbl_groupes!T29</f>
        <v>2828.6572385211334</v>
      </c>
      <c r="V17" s="49">
        <f>Tbl_groupes!U29</f>
        <v>2991.3372546023047</v>
      </c>
      <c r="W17" s="49">
        <f>Tbl_groupes!V29</f>
        <v>3123.3892556197889</v>
      </c>
      <c r="X17" s="50">
        <f>Tbl_groupes!W29</f>
        <v>3178.7110054694895</v>
      </c>
      <c r="AA17" s="131" t="s">
        <v>6</v>
      </c>
      <c r="AB17" s="172">
        <f>$T$5</f>
        <v>2532.3088715995118</v>
      </c>
      <c r="AC17" s="173">
        <f>$T$9</f>
        <v>2624.3820380027846</v>
      </c>
      <c r="AD17" s="173">
        <f>$T$13</f>
        <v>2629.5892807623777</v>
      </c>
      <c r="AE17" s="173">
        <f>$T$17</f>
        <v>2642.5715516338241</v>
      </c>
      <c r="AF17" s="173">
        <f>$T$21</f>
        <v>2538.2431488363345</v>
      </c>
      <c r="AG17" s="173">
        <f>$T$25</f>
        <v>2550.9025031329425</v>
      </c>
      <c r="AH17" s="173">
        <f>$T$29</f>
        <v>2539.6495833381632</v>
      </c>
      <c r="AI17" s="174">
        <f>$T$33</f>
        <v>2552.3150165767615</v>
      </c>
    </row>
    <row r="18" spans="1:35" x14ac:dyDescent="0.2">
      <c r="A18" s="26"/>
      <c r="C18" s="3" t="s">
        <v>5</v>
      </c>
      <c r="D18" s="38">
        <f>Tbl_groupes!C30</f>
        <v>30.779</v>
      </c>
      <c r="E18" s="38">
        <f>Tbl_groupes!D30</f>
        <v>31.754999999999999</v>
      </c>
      <c r="F18" s="38">
        <f>Tbl_groupes!E30</f>
        <v>31.683</v>
      </c>
      <c r="G18" s="38">
        <f>Tbl_groupes!F30</f>
        <v>42.933</v>
      </c>
      <c r="H18" s="38">
        <f>Tbl_groupes!G30</f>
        <v>59.741</v>
      </c>
      <c r="I18" s="38">
        <f>Tbl_groupes!H30</f>
        <v>81.204999999999998</v>
      </c>
      <c r="J18" s="38">
        <f>Tbl_groupes!I30</f>
        <v>84.372</v>
      </c>
      <c r="K18" s="38">
        <f>Tbl_groupes!J30</f>
        <v>92.126999999999995</v>
      </c>
      <c r="L18" s="38">
        <f>Tbl_groupes!K30</f>
        <v>117.568</v>
      </c>
      <c r="M18" s="38">
        <f>Tbl_groupes!L30</f>
        <v>149.10599999999999</v>
      </c>
      <c r="N18" s="38">
        <f>Tbl_groupes!M30</f>
        <v>182.733</v>
      </c>
      <c r="O18" s="38">
        <f>Tbl_groupes!N30</f>
        <v>190.30099999999999</v>
      </c>
      <c r="P18" s="38">
        <f>Tbl_groupes!O30</f>
        <v>216.12200000000001</v>
      </c>
      <c r="Q18" s="51">
        <f>Tbl_groupes!P30</f>
        <v>303.19299999999998</v>
      </c>
      <c r="R18" s="35">
        <f>Tbl_groupes!Q30</f>
        <v>359.68064862423432</v>
      </c>
      <c r="S18" s="36">
        <f>Tbl_groupes!R30</f>
        <v>409.76118152466319</v>
      </c>
      <c r="T18" s="36">
        <f>Tbl_groupes!S30</f>
        <v>405.59949521894163</v>
      </c>
      <c r="U18" s="36">
        <f>Tbl_groupes!T30</f>
        <v>457.99822565996504</v>
      </c>
      <c r="V18" s="36">
        <f>Tbl_groupes!U30</f>
        <v>504.47388938513666</v>
      </c>
      <c r="W18" s="36">
        <f>Tbl_groupes!V30</f>
        <v>568.81133055159228</v>
      </c>
      <c r="X18" s="37">
        <f>Tbl_groupes!W30</f>
        <v>624.24325515932014</v>
      </c>
      <c r="AA18" s="131" t="s">
        <v>5</v>
      </c>
      <c r="AB18" s="11">
        <f>$T$6</f>
        <v>355.7184516488287</v>
      </c>
      <c r="AC18" s="12">
        <f>$T$10</f>
        <v>403.38106798102467</v>
      </c>
      <c r="AD18" s="12">
        <f>$T$14</f>
        <v>404.2837494721856</v>
      </c>
      <c r="AE18" s="12">
        <f>$T$18</f>
        <v>405.59949521894163</v>
      </c>
      <c r="AF18" s="12">
        <f>$T$22</f>
        <v>367.93022414485182</v>
      </c>
      <c r="AG18" s="12">
        <f>$T$26</f>
        <v>369.14924143912378</v>
      </c>
      <c r="AH18" s="12">
        <f>$T$30</f>
        <v>365.70945145280007</v>
      </c>
      <c r="AI18" s="13">
        <f>$T$34</f>
        <v>366.92340218073787</v>
      </c>
    </row>
    <row r="19" spans="1:35" ht="13.5" thickBot="1" x14ac:dyDescent="0.25">
      <c r="C19" s="3" t="s">
        <v>7</v>
      </c>
      <c r="D19" s="38">
        <f t="shared" ref="D19:X19" si="3">D18*100/D17</f>
        <v>5.8921724215165083</v>
      </c>
      <c r="E19" s="38">
        <f t="shared" si="3"/>
        <v>5.4164371084362015</v>
      </c>
      <c r="F19" s="38">
        <f t="shared" si="3"/>
        <v>4.7416225050098104</v>
      </c>
      <c r="G19" s="38">
        <f t="shared" si="3"/>
        <v>5.6203044675221996</v>
      </c>
      <c r="H19" s="38">
        <f t="shared" si="3"/>
        <v>6.4757153898100785</v>
      </c>
      <c r="I19" s="38">
        <f t="shared" si="3"/>
        <v>7.4456419086809742</v>
      </c>
      <c r="J19" s="38">
        <f t="shared" si="3"/>
        <v>6.7149710778399267</v>
      </c>
      <c r="K19" s="38">
        <f t="shared" si="3"/>
        <v>6.968480083627508</v>
      </c>
      <c r="L19" s="38">
        <f t="shared" si="3"/>
        <v>8.5048141959099226</v>
      </c>
      <c r="M19" s="38">
        <f t="shared" si="3"/>
        <v>9.2076775725808737</v>
      </c>
      <c r="N19" s="38">
        <f t="shared" si="3"/>
        <v>9.7786161502648898</v>
      </c>
      <c r="O19" s="38">
        <f t="shared" si="3"/>
        <v>9.4883876307575719</v>
      </c>
      <c r="P19" s="38">
        <f t="shared" si="3"/>
        <v>10.242282815568581</v>
      </c>
      <c r="Q19" s="51">
        <f t="shared" si="3"/>
        <v>13.361976454701987</v>
      </c>
      <c r="R19" s="35">
        <f t="shared" si="3"/>
        <v>15.166485490096974</v>
      </c>
      <c r="S19" s="36">
        <f t="shared" si="3"/>
        <v>16.342824701290844</v>
      </c>
      <c r="T19" s="36">
        <f t="shared" si="3"/>
        <v>15.348666527805893</v>
      </c>
      <c r="U19" s="36">
        <f t="shared" si="3"/>
        <v>16.19136526769195</v>
      </c>
      <c r="V19" s="36">
        <f t="shared" si="3"/>
        <v>16.86449391853029</v>
      </c>
      <c r="W19" s="36">
        <f t="shared" si="3"/>
        <v>18.21134940283709</v>
      </c>
      <c r="X19" s="37">
        <f t="shared" si="3"/>
        <v>19.638251293848608</v>
      </c>
      <c r="AA19" s="132" t="s">
        <v>7</v>
      </c>
      <c r="AB19" s="8">
        <f>$T$7</f>
        <v>14.047198413996872</v>
      </c>
      <c r="AC19" s="9">
        <f>$T$11</f>
        <v>15.370516264011888</v>
      </c>
      <c r="AD19" s="9">
        <f>$T$15</f>
        <v>15.374406658479172</v>
      </c>
      <c r="AE19" s="9">
        <f>$T$19</f>
        <v>15.348666527805893</v>
      </c>
      <c r="AF19" s="9">
        <f>$T$23</f>
        <v>14.495468029275704</v>
      </c>
      <c r="AG19" s="9">
        <f>$T$27</f>
        <v>14.471319111010542</v>
      </c>
      <c r="AH19" s="9">
        <f>$T$31</f>
        <v>14.399996513381373</v>
      </c>
      <c r="AI19" s="10">
        <f>$T$35</f>
        <v>14.376101687983098</v>
      </c>
    </row>
    <row r="20" spans="1:35" ht="14.25" thickBot="1" x14ac:dyDescent="0.3">
      <c r="C20" s="31" t="s">
        <v>12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44"/>
      <c r="R20" s="45"/>
      <c r="S20" s="32"/>
      <c r="T20" s="32"/>
      <c r="U20" s="32"/>
      <c r="V20" s="32"/>
      <c r="W20" s="32"/>
      <c r="X20" s="33"/>
      <c r="AA20" s="175">
        <v>2035</v>
      </c>
      <c r="AB20" s="154" t="s">
        <v>8</v>
      </c>
      <c r="AC20" s="154" t="s">
        <v>9</v>
      </c>
      <c r="AD20" s="154" t="s">
        <v>10</v>
      </c>
      <c r="AE20" s="154" t="s">
        <v>11</v>
      </c>
      <c r="AF20" s="154" t="s">
        <v>12</v>
      </c>
      <c r="AG20" s="154" t="s">
        <v>13</v>
      </c>
      <c r="AH20" s="154" t="s">
        <v>14</v>
      </c>
      <c r="AI20" s="155" t="s">
        <v>15</v>
      </c>
    </row>
    <row r="21" spans="1:35" x14ac:dyDescent="0.2">
      <c r="A21" s="26"/>
      <c r="C21" s="3" t="s">
        <v>6</v>
      </c>
      <c r="D21" s="46">
        <f>Tbl_groupes!C36</f>
        <v>522.37099999999998</v>
      </c>
      <c r="E21" s="46">
        <f>Tbl_groupes!D36</f>
        <v>586.27099999999996</v>
      </c>
      <c r="F21" s="46">
        <f>Tbl_groupes!E36</f>
        <v>668.18899999999996</v>
      </c>
      <c r="G21" s="46">
        <f>Tbl_groupes!F36</f>
        <v>763.89099999999996</v>
      </c>
      <c r="H21" s="46">
        <f>Tbl_groupes!G36</f>
        <v>922.53899999999999</v>
      </c>
      <c r="I21" s="46">
        <f>Tbl_groupes!H36</f>
        <v>1090.6379999999999</v>
      </c>
      <c r="J21" s="46">
        <f>Tbl_groupes!I36</f>
        <v>1256.4760000000001</v>
      </c>
      <c r="K21" s="46">
        <f>Tbl_groupes!J36</f>
        <v>1322.0530000000001</v>
      </c>
      <c r="L21" s="46">
        <f>Tbl_groupes!K36</f>
        <v>1382.37</v>
      </c>
      <c r="M21" s="46">
        <f>Tbl_groupes!L36</f>
        <v>1619.366</v>
      </c>
      <c r="N21" s="46">
        <f>Tbl_groupes!M36</f>
        <v>1868.7</v>
      </c>
      <c r="O21" s="46">
        <f>Tbl_groupes!N36</f>
        <v>2005.62</v>
      </c>
      <c r="P21" s="46">
        <f>Tbl_groupes!O36</f>
        <v>2110.096</v>
      </c>
      <c r="Q21" s="47">
        <f>Tbl_groupes!P36</f>
        <v>2269.0729999999999</v>
      </c>
      <c r="R21" s="48">
        <f>Tbl_groupes!Q36</f>
        <v>2353.9040567901584</v>
      </c>
      <c r="S21" s="49">
        <f>Tbl_groupes!R36</f>
        <v>2450.6135191000481</v>
      </c>
      <c r="T21" s="49">
        <f>Tbl_groupes!S36</f>
        <v>2538.2431488363345</v>
      </c>
      <c r="U21" s="49">
        <f>Tbl_groupes!T36</f>
        <v>2654.3017296462276</v>
      </c>
      <c r="V21" s="49">
        <f>Tbl_groupes!U36</f>
        <v>2734.5421715507578</v>
      </c>
      <c r="W21" s="49">
        <f>Tbl_groupes!V36</f>
        <v>2771.6153794857937</v>
      </c>
      <c r="X21" s="50">
        <f>Tbl_groupes!W36</f>
        <v>2721.3168854473147</v>
      </c>
      <c r="AA21" s="131" t="s">
        <v>6</v>
      </c>
      <c r="AB21" s="172">
        <f>$U$5</f>
        <v>2667.491461602438</v>
      </c>
      <c r="AC21" s="173">
        <f>$U$9</f>
        <v>2812.2679612648622</v>
      </c>
      <c r="AD21" s="173">
        <f>$U$13</f>
        <v>2812.8946237804576</v>
      </c>
      <c r="AE21" s="173">
        <f>$U$17</f>
        <v>2828.6572385211334</v>
      </c>
      <c r="AF21" s="173">
        <f>$U$21</f>
        <v>2654.3017296462276</v>
      </c>
      <c r="AG21" s="173">
        <f>$U$25</f>
        <v>2669.3545698863441</v>
      </c>
      <c r="AH21" s="173">
        <f>$U$29</f>
        <v>2659.5993190381018</v>
      </c>
      <c r="AI21" s="174">
        <f>$U$33</f>
        <v>2674.6697324016291</v>
      </c>
    </row>
    <row r="22" spans="1:35" x14ac:dyDescent="0.2">
      <c r="A22" s="26"/>
      <c r="C22" s="3" t="s">
        <v>5</v>
      </c>
      <c r="D22" s="38">
        <f>Tbl_groupes!C37</f>
        <v>30.779</v>
      </c>
      <c r="E22" s="38">
        <f>Tbl_groupes!D37</f>
        <v>31.754999999999999</v>
      </c>
      <c r="F22" s="38">
        <f>Tbl_groupes!E37</f>
        <v>31.683</v>
      </c>
      <c r="G22" s="38">
        <f>Tbl_groupes!F37</f>
        <v>42.933</v>
      </c>
      <c r="H22" s="38">
        <f>Tbl_groupes!G37</f>
        <v>59.741</v>
      </c>
      <c r="I22" s="38">
        <f>Tbl_groupes!H37</f>
        <v>81.204999999999998</v>
      </c>
      <c r="J22" s="38">
        <f>Tbl_groupes!I37</f>
        <v>84.372</v>
      </c>
      <c r="K22" s="38">
        <f>Tbl_groupes!J37</f>
        <v>92.126999999999995</v>
      </c>
      <c r="L22" s="38">
        <f>Tbl_groupes!K37</f>
        <v>117.568</v>
      </c>
      <c r="M22" s="38">
        <f>Tbl_groupes!L37</f>
        <v>149.10599999999999</v>
      </c>
      <c r="N22" s="38">
        <f>Tbl_groupes!M37</f>
        <v>182.733</v>
      </c>
      <c r="O22" s="38">
        <f>Tbl_groupes!N37</f>
        <v>190.30099999999999</v>
      </c>
      <c r="P22" s="38">
        <f>Tbl_groupes!O37</f>
        <v>216.12200000000001</v>
      </c>
      <c r="Q22" s="51">
        <f>Tbl_groupes!P37</f>
        <v>303.19299999999998</v>
      </c>
      <c r="R22" s="35">
        <f>Tbl_groupes!Q37</f>
        <v>353.72259157713899</v>
      </c>
      <c r="S22" s="36">
        <f>Tbl_groupes!R37</f>
        <v>385.34126450864289</v>
      </c>
      <c r="T22" s="36">
        <f>Tbl_groupes!S37</f>
        <v>367.93022414485182</v>
      </c>
      <c r="U22" s="36">
        <f>Tbl_groupes!T37</f>
        <v>391.27472461475412</v>
      </c>
      <c r="V22" s="36">
        <f>Tbl_groupes!U37</f>
        <v>404.1795732680693</v>
      </c>
      <c r="W22" s="36">
        <f>Tbl_groupes!V37</f>
        <v>428.7774902030128</v>
      </c>
      <c r="X22" s="37">
        <f>Tbl_groupes!W37</f>
        <v>441.42452444049519</v>
      </c>
      <c r="AA22" s="131" t="s">
        <v>5</v>
      </c>
      <c r="AB22" s="11">
        <f>$U$6</f>
        <v>379.5608087819848</v>
      </c>
      <c r="AC22" s="12">
        <f>$U$10</f>
        <v>453.88138935074238</v>
      </c>
      <c r="AD22" s="12">
        <f>$U$14</f>
        <v>455.86030422695819</v>
      </c>
      <c r="AE22" s="12">
        <f>$U$18</f>
        <v>457.99822565996504</v>
      </c>
      <c r="AF22" s="12">
        <f>$U$22</f>
        <v>391.27472461475412</v>
      </c>
      <c r="AG22" s="12">
        <f>$U$26</f>
        <v>393.14028047370454</v>
      </c>
      <c r="AH22" s="12">
        <f>$U$30</f>
        <v>390.96084755818583</v>
      </c>
      <c r="AI22" s="139">
        <f>$U$34</f>
        <v>392.82547555468324</v>
      </c>
    </row>
    <row r="23" spans="1:35" ht="13.5" thickBot="1" x14ac:dyDescent="0.25">
      <c r="A23" s="26"/>
      <c r="C23" s="3" t="s">
        <v>7</v>
      </c>
      <c r="D23" s="38">
        <f t="shared" ref="D23:X23" si="4">D22*100/D21</f>
        <v>5.8921724215165083</v>
      </c>
      <c r="E23" s="38">
        <f t="shared" si="4"/>
        <v>5.4164371084362015</v>
      </c>
      <c r="F23" s="38">
        <f t="shared" si="4"/>
        <v>4.7416225050098104</v>
      </c>
      <c r="G23" s="38">
        <f t="shared" si="4"/>
        <v>5.6203044675221996</v>
      </c>
      <c r="H23" s="38">
        <f t="shared" si="4"/>
        <v>6.4757153898100785</v>
      </c>
      <c r="I23" s="38">
        <f t="shared" si="4"/>
        <v>7.4456419086809742</v>
      </c>
      <c r="J23" s="38">
        <f t="shared" si="4"/>
        <v>6.7149710778399267</v>
      </c>
      <c r="K23" s="38">
        <f t="shared" si="4"/>
        <v>6.968480083627508</v>
      </c>
      <c r="L23" s="38">
        <f t="shared" si="4"/>
        <v>8.5048141959099226</v>
      </c>
      <c r="M23" s="38">
        <f t="shared" si="4"/>
        <v>9.2076775725808737</v>
      </c>
      <c r="N23" s="38">
        <f t="shared" si="4"/>
        <v>9.7786161502648898</v>
      </c>
      <c r="O23" s="38">
        <f t="shared" si="4"/>
        <v>9.4883876307575719</v>
      </c>
      <c r="P23" s="38">
        <f t="shared" si="4"/>
        <v>10.242282815568581</v>
      </c>
      <c r="Q23" s="51">
        <f t="shared" si="4"/>
        <v>13.361976454701987</v>
      </c>
      <c r="R23" s="35">
        <f t="shared" si="4"/>
        <v>15.027060706097078</v>
      </c>
      <c r="S23" s="36">
        <f t="shared" si="4"/>
        <v>15.724277267928967</v>
      </c>
      <c r="T23" s="36">
        <f t="shared" si="4"/>
        <v>14.495468029275704</v>
      </c>
      <c r="U23" s="36">
        <f t="shared" si="4"/>
        <v>14.741154716683406</v>
      </c>
      <c r="V23" s="36">
        <f t="shared" si="4"/>
        <v>14.780520756747343</v>
      </c>
      <c r="W23" s="36">
        <f t="shared" si="4"/>
        <v>15.470309963518895</v>
      </c>
      <c r="X23" s="37">
        <f t="shared" si="4"/>
        <v>16.220989433501288</v>
      </c>
      <c r="AA23" s="132" t="s">
        <v>7</v>
      </c>
      <c r="AB23" s="14">
        <f>$U$7</f>
        <v>14.229129286658404</v>
      </c>
      <c r="AC23" s="15">
        <f>$U$11</f>
        <v>16.139336492906672</v>
      </c>
      <c r="AD23" s="15">
        <f>$U$15</f>
        <v>16.206092484697976</v>
      </c>
      <c r="AE23" s="15">
        <f>$U$19</f>
        <v>16.19136526769195</v>
      </c>
      <c r="AF23" s="15">
        <f>$U$23</f>
        <v>14.741154716683406</v>
      </c>
      <c r="AG23" s="15">
        <f>$U$27</f>
        <v>14.727915313642418</v>
      </c>
      <c r="AH23" s="15">
        <f>$U$31</f>
        <v>14.699990512089046</v>
      </c>
      <c r="AI23" s="16">
        <f>$U$35</f>
        <v>14.686877815077336</v>
      </c>
    </row>
    <row r="24" spans="1:35" ht="14.25" thickBot="1" x14ac:dyDescent="0.3">
      <c r="A24" s="20"/>
      <c r="C24" s="31" t="s">
        <v>13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44"/>
      <c r="R24" s="45"/>
      <c r="S24" s="32"/>
      <c r="T24" s="32"/>
      <c r="U24" s="32"/>
      <c r="V24" s="32"/>
      <c r="W24" s="32"/>
      <c r="X24" s="33"/>
      <c r="AA24" s="175">
        <v>2040</v>
      </c>
      <c r="AB24" s="154" t="s">
        <v>8</v>
      </c>
      <c r="AC24" s="154" t="s">
        <v>9</v>
      </c>
      <c r="AD24" s="154" t="s">
        <v>10</v>
      </c>
      <c r="AE24" s="154" t="s">
        <v>11</v>
      </c>
      <c r="AF24" s="154" t="s">
        <v>12</v>
      </c>
      <c r="AG24" s="154" t="s">
        <v>13</v>
      </c>
      <c r="AH24" s="154" t="s">
        <v>14</v>
      </c>
      <c r="AI24" s="155" t="s">
        <v>15</v>
      </c>
    </row>
    <row r="25" spans="1:35" x14ac:dyDescent="0.2">
      <c r="C25" s="3" t="s">
        <v>6</v>
      </c>
      <c r="D25" s="46">
        <f>Tbl_groupes!C43</f>
        <v>522.37099999999998</v>
      </c>
      <c r="E25" s="46">
        <f>Tbl_groupes!D43</f>
        <v>586.27099999999996</v>
      </c>
      <c r="F25" s="46">
        <f>Tbl_groupes!E43</f>
        <v>668.18899999999996</v>
      </c>
      <c r="G25" s="46">
        <f>Tbl_groupes!F43</f>
        <v>763.89099999999996</v>
      </c>
      <c r="H25" s="46">
        <f>Tbl_groupes!G43</f>
        <v>922.53899999999999</v>
      </c>
      <c r="I25" s="46">
        <f>Tbl_groupes!H43</f>
        <v>1090.6379999999999</v>
      </c>
      <c r="J25" s="46">
        <f>Tbl_groupes!I43</f>
        <v>1256.4760000000001</v>
      </c>
      <c r="K25" s="46">
        <f>Tbl_groupes!J43</f>
        <v>1322.0530000000001</v>
      </c>
      <c r="L25" s="46">
        <f>Tbl_groupes!K43</f>
        <v>1382.37</v>
      </c>
      <c r="M25" s="46">
        <f>Tbl_groupes!L43</f>
        <v>1619.366</v>
      </c>
      <c r="N25" s="46">
        <f>Tbl_groupes!M43</f>
        <v>1868.7</v>
      </c>
      <c r="O25" s="46">
        <f>Tbl_groupes!N43</f>
        <v>2005.62</v>
      </c>
      <c r="P25" s="46">
        <f>Tbl_groupes!O43</f>
        <v>2110.096</v>
      </c>
      <c r="Q25" s="47">
        <f>Tbl_groupes!P43</f>
        <v>2269.0729999999999</v>
      </c>
      <c r="R25" s="48">
        <f>Tbl_groupes!Q43</f>
        <v>2359.5685338357916</v>
      </c>
      <c r="S25" s="49">
        <f>Tbl_groupes!R43</f>
        <v>2459.8942593238066</v>
      </c>
      <c r="T25" s="49">
        <f>Tbl_groupes!S43</f>
        <v>2550.9025031329425</v>
      </c>
      <c r="U25" s="49">
        <f>Tbl_groupes!T43</f>
        <v>2669.3545698863441</v>
      </c>
      <c r="V25" s="49">
        <f>Tbl_groupes!U43</f>
        <v>2751.5105605376848</v>
      </c>
      <c r="W25" s="49">
        <f>Tbl_groupes!V43</f>
        <v>2791.2680378871391</v>
      </c>
      <c r="X25" s="50">
        <f>Tbl_groupes!W43</f>
        <v>2747.4671819749701</v>
      </c>
      <c r="AA25" s="131" t="s">
        <v>6</v>
      </c>
      <c r="AB25" s="172">
        <f>$V$5</f>
        <v>2774.2689283313816</v>
      </c>
      <c r="AC25" s="173">
        <f>$V$9</f>
        <v>2980.590273524173</v>
      </c>
      <c r="AD25" s="173">
        <f>$V$13</f>
        <v>2973.1586388901328</v>
      </c>
      <c r="AE25" s="173">
        <f>$V$17</f>
        <v>2991.3372546023047</v>
      </c>
      <c r="AF25" s="173">
        <f>$V$21</f>
        <v>2734.5421715507578</v>
      </c>
      <c r="AG25" s="173">
        <f>$V$25</f>
        <v>2751.5105605376848</v>
      </c>
      <c r="AH25" s="173">
        <f>$V$29</f>
        <v>2742.2441263539827</v>
      </c>
      <c r="AI25" s="174">
        <f>$V$33</f>
        <v>2759.2382595520839</v>
      </c>
    </row>
    <row r="26" spans="1:35" x14ac:dyDescent="0.2">
      <c r="C26" s="3" t="s">
        <v>5</v>
      </c>
      <c r="D26" s="38">
        <f>Tbl_groupes!C44</f>
        <v>30.779</v>
      </c>
      <c r="E26" s="38">
        <f>Tbl_groupes!D44</f>
        <v>31.754999999999999</v>
      </c>
      <c r="F26" s="38">
        <f>Tbl_groupes!E44</f>
        <v>31.683</v>
      </c>
      <c r="G26" s="38">
        <f>Tbl_groupes!F44</f>
        <v>42.933</v>
      </c>
      <c r="H26" s="38">
        <f>Tbl_groupes!G44</f>
        <v>59.741</v>
      </c>
      <c r="I26" s="38">
        <f>Tbl_groupes!H44</f>
        <v>81.204999999999998</v>
      </c>
      <c r="J26" s="38">
        <f>Tbl_groupes!I44</f>
        <v>84.372</v>
      </c>
      <c r="K26" s="38">
        <f>Tbl_groupes!J44</f>
        <v>92.126999999999995</v>
      </c>
      <c r="L26" s="38">
        <f>Tbl_groupes!K44</f>
        <v>117.568</v>
      </c>
      <c r="M26" s="38">
        <f>Tbl_groupes!L44</f>
        <v>149.10599999999999</v>
      </c>
      <c r="N26" s="38">
        <f>Tbl_groupes!M44</f>
        <v>182.733</v>
      </c>
      <c r="O26" s="38">
        <f>Tbl_groupes!N44</f>
        <v>190.30099999999999</v>
      </c>
      <c r="P26" s="38">
        <f>Tbl_groupes!O44</f>
        <v>216.12200000000001</v>
      </c>
      <c r="Q26" s="51">
        <f>Tbl_groupes!P44</f>
        <v>303.19299999999998</v>
      </c>
      <c r="R26" s="35">
        <f>Tbl_groupes!Q44</f>
        <v>353.76220650983601</v>
      </c>
      <c r="S26" s="36">
        <f>Tbl_groupes!R44</f>
        <v>385.81827913358802</v>
      </c>
      <c r="T26" s="36">
        <f>Tbl_groupes!S44</f>
        <v>369.14924143912378</v>
      </c>
      <c r="U26" s="36">
        <f>Tbl_groupes!T44</f>
        <v>393.14028047370454</v>
      </c>
      <c r="V26" s="36">
        <f>Tbl_groupes!U44</f>
        <v>406.57846634937505</v>
      </c>
      <c r="W26" s="36">
        <f>Tbl_groupes!V44</f>
        <v>431.64234990973625</v>
      </c>
      <c r="X26" s="37">
        <f>Tbl_groupes!W44</f>
        <v>444.68451692519784</v>
      </c>
      <c r="AA26" s="131" t="s">
        <v>5</v>
      </c>
      <c r="AB26" s="11">
        <f>$V$6</f>
        <v>391.72248829268221</v>
      </c>
      <c r="AC26" s="12">
        <f>$V$10</f>
        <v>498.29423017810262</v>
      </c>
      <c r="AD26" s="12">
        <f>$V$14</f>
        <v>501.54652955990082</v>
      </c>
      <c r="AE26" s="12">
        <f>$V$18</f>
        <v>504.47388938513666</v>
      </c>
      <c r="AF26" s="12">
        <f>$V$22</f>
        <v>404.1795732680693</v>
      </c>
      <c r="AG26" s="12">
        <f>$V$26</f>
        <v>406.57846634937505</v>
      </c>
      <c r="AH26" s="12">
        <f>$V$30</f>
        <v>404.25042184163505</v>
      </c>
      <c r="AI26" s="139">
        <f>$V$34</f>
        <v>406.64887249009735</v>
      </c>
    </row>
    <row r="27" spans="1:35" ht="13.5" thickBot="1" x14ac:dyDescent="0.25">
      <c r="C27" s="3" t="s">
        <v>7</v>
      </c>
      <c r="D27" s="38">
        <f t="shared" ref="D27:X27" si="5">D26*100/D25</f>
        <v>5.8921724215165083</v>
      </c>
      <c r="E27" s="38">
        <f t="shared" si="5"/>
        <v>5.4164371084362015</v>
      </c>
      <c r="F27" s="38">
        <f t="shared" si="5"/>
        <v>4.7416225050098104</v>
      </c>
      <c r="G27" s="38">
        <f t="shared" si="5"/>
        <v>5.6203044675221996</v>
      </c>
      <c r="H27" s="38">
        <f t="shared" si="5"/>
        <v>6.4757153898100785</v>
      </c>
      <c r="I27" s="38">
        <f t="shared" si="5"/>
        <v>7.4456419086809742</v>
      </c>
      <c r="J27" s="38">
        <f t="shared" si="5"/>
        <v>6.7149710778399267</v>
      </c>
      <c r="K27" s="38">
        <f t="shared" si="5"/>
        <v>6.968480083627508</v>
      </c>
      <c r="L27" s="38">
        <f t="shared" si="5"/>
        <v>8.5048141959099226</v>
      </c>
      <c r="M27" s="38">
        <f t="shared" si="5"/>
        <v>9.2076775725808737</v>
      </c>
      <c r="N27" s="38">
        <f t="shared" si="5"/>
        <v>9.7786161502648898</v>
      </c>
      <c r="O27" s="38">
        <f t="shared" si="5"/>
        <v>9.4883876307575719</v>
      </c>
      <c r="P27" s="38">
        <f t="shared" si="5"/>
        <v>10.242282815568581</v>
      </c>
      <c r="Q27" s="51">
        <f t="shared" si="5"/>
        <v>13.361976454701987</v>
      </c>
      <c r="R27" s="35">
        <f t="shared" si="5"/>
        <v>14.99266503332915</v>
      </c>
      <c r="S27" s="36">
        <f t="shared" si="5"/>
        <v>15.684344059555002</v>
      </c>
      <c r="T27" s="36">
        <f t="shared" si="5"/>
        <v>14.471319111010542</v>
      </c>
      <c r="U27" s="36">
        <f t="shared" si="5"/>
        <v>14.727915313642418</v>
      </c>
      <c r="V27" s="36">
        <f t="shared" si="5"/>
        <v>14.776554819761397</v>
      </c>
      <c r="W27" s="36">
        <f t="shared" si="5"/>
        <v>15.464023664186314</v>
      </c>
      <c r="X27" s="37">
        <f t="shared" si="5"/>
        <v>16.185253088466151</v>
      </c>
      <c r="AA27" s="132" t="s">
        <v>7</v>
      </c>
      <c r="AB27" s="14">
        <f>$V$7</f>
        <v>14.119845566964864</v>
      </c>
      <c r="AC27" s="15">
        <f>$V$11</f>
        <v>16.717971423456749</v>
      </c>
      <c r="AD27" s="15">
        <f>$V$15</f>
        <v>16.86914794923711</v>
      </c>
      <c r="AE27" s="15">
        <f>$V$19</f>
        <v>16.86449391853029</v>
      </c>
      <c r="AF27" s="15">
        <f>$V$23</f>
        <v>14.780520756747343</v>
      </c>
      <c r="AG27" s="15">
        <f>$V$27</f>
        <v>14.776554819761397</v>
      </c>
      <c r="AH27" s="15">
        <f>$V$31</f>
        <v>14.741591310439453</v>
      </c>
      <c r="AI27" s="16">
        <f>$V$35</f>
        <v>14.737722307319338</v>
      </c>
    </row>
    <row r="28" spans="1:35" ht="14.25" thickBot="1" x14ac:dyDescent="0.3">
      <c r="C28" s="31" t="s">
        <v>14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4"/>
      <c r="R28" s="45"/>
      <c r="S28" s="32"/>
      <c r="T28" s="32"/>
      <c r="U28" s="32"/>
      <c r="V28" s="32"/>
      <c r="W28" s="32"/>
      <c r="X28" s="33"/>
      <c r="AA28" s="175">
        <v>2045</v>
      </c>
      <c r="AB28" s="154" t="s">
        <v>8</v>
      </c>
      <c r="AC28" s="154" t="s">
        <v>9</v>
      </c>
      <c r="AD28" s="154" t="s">
        <v>10</v>
      </c>
      <c r="AE28" s="154" t="s">
        <v>11</v>
      </c>
      <c r="AF28" s="154" t="s">
        <v>12</v>
      </c>
      <c r="AG28" s="154" t="s">
        <v>13</v>
      </c>
      <c r="AH28" s="154" t="s">
        <v>14</v>
      </c>
      <c r="AI28" s="155" t="s">
        <v>15</v>
      </c>
    </row>
    <row r="29" spans="1:35" x14ac:dyDescent="0.2">
      <c r="C29" s="3" t="s">
        <v>6</v>
      </c>
      <c r="D29" s="46">
        <f>Tbl_groupes!C50</f>
        <v>522.37099999999998</v>
      </c>
      <c r="E29" s="46">
        <f>Tbl_groupes!D50</f>
        <v>586.27099999999996</v>
      </c>
      <c r="F29" s="46">
        <f>Tbl_groupes!E50</f>
        <v>668.18899999999996</v>
      </c>
      <c r="G29" s="46">
        <f>Tbl_groupes!F50</f>
        <v>763.89099999999996</v>
      </c>
      <c r="H29" s="46">
        <f>Tbl_groupes!G50</f>
        <v>922.53899999999999</v>
      </c>
      <c r="I29" s="46">
        <f>Tbl_groupes!H50</f>
        <v>1090.6379999999999</v>
      </c>
      <c r="J29" s="46">
        <f>Tbl_groupes!I50</f>
        <v>1256.4760000000001</v>
      </c>
      <c r="K29" s="46">
        <f>Tbl_groupes!J50</f>
        <v>1322.0530000000001</v>
      </c>
      <c r="L29" s="46">
        <f>Tbl_groupes!K50</f>
        <v>1382.37</v>
      </c>
      <c r="M29" s="46">
        <f>Tbl_groupes!L50</f>
        <v>1619.366</v>
      </c>
      <c r="N29" s="46">
        <f>Tbl_groupes!M50</f>
        <v>1868.7</v>
      </c>
      <c r="O29" s="46">
        <f>Tbl_groupes!N50</f>
        <v>2005.62</v>
      </c>
      <c r="P29" s="46">
        <f>Tbl_groupes!O50</f>
        <v>2110.096</v>
      </c>
      <c r="Q29" s="47">
        <f>Tbl_groupes!P50</f>
        <v>2269.0729999999999</v>
      </c>
      <c r="R29" s="48">
        <f>Tbl_groupes!Q50</f>
        <v>2354.5943986554162</v>
      </c>
      <c r="S29" s="49">
        <f>Tbl_groupes!R50</f>
        <v>2452.0413535493299</v>
      </c>
      <c r="T29" s="49">
        <f>Tbl_groupes!S50</f>
        <v>2539.6495833381632</v>
      </c>
      <c r="U29" s="49">
        <f>Tbl_groupes!T50</f>
        <v>2659.5993190381018</v>
      </c>
      <c r="V29" s="49">
        <f>Tbl_groupes!U50</f>
        <v>2742.2441263539827</v>
      </c>
      <c r="W29" s="49">
        <f>Tbl_groupes!V50</f>
        <v>2782.1982287611249</v>
      </c>
      <c r="X29" s="50">
        <f>Tbl_groupes!W50</f>
        <v>2734.2187912449572</v>
      </c>
      <c r="AA29" s="131" t="s">
        <v>6</v>
      </c>
      <c r="AB29" s="172">
        <f>$W$5</f>
        <v>2843.5213790224507</v>
      </c>
      <c r="AC29" s="173">
        <f>$W$9</f>
        <v>3118.8744023870508</v>
      </c>
      <c r="AD29" s="173">
        <f>$W$13</f>
        <v>3101.9051111265189</v>
      </c>
      <c r="AE29" s="173">
        <f>$W$17</f>
        <v>3123.3892556197889</v>
      </c>
      <c r="AF29" s="173">
        <f>$W$21</f>
        <v>2771.6153794857937</v>
      </c>
      <c r="AG29" s="173">
        <f>$W$25</f>
        <v>2791.2680378871391</v>
      </c>
      <c r="AH29" s="173">
        <f>$W$29</f>
        <v>2782.1982287611249</v>
      </c>
      <c r="AI29" s="174">
        <f>$W$33</f>
        <v>2801.8945229505621</v>
      </c>
    </row>
    <row r="30" spans="1:35" x14ac:dyDescent="0.2">
      <c r="C30" s="3" t="s">
        <v>5</v>
      </c>
      <c r="D30" s="38">
        <f>Tbl_groupes!C51</f>
        <v>30.779</v>
      </c>
      <c r="E30" s="38">
        <f>Tbl_groupes!D51</f>
        <v>31.754999999999999</v>
      </c>
      <c r="F30" s="38">
        <f>Tbl_groupes!E51</f>
        <v>31.683</v>
      </c>
      <c r="G30" s="38">
        <f>Tbl_groupes!F51</f>
        <v>42.933</v>
      </c>
      <c r="H30" s="38">
        <f>Tbl_groupes!G51</f>
        <v>59.741</v>
      </c>
      <c r="I30" s="38">
        <f>Tbl_groupes!H51</f>
        <v>81.204999999999998</v>
      </c>
      <c r="J30" s="38">
        <f>Tbl_groupes!I51</f>
        <v>84.372</v>
      </c>
      <c r="K30" s="38">
        <f>Tbl_groupes!J51</f>
        <v>92.126999999999995</v>
      </c>
      <c r="L30" s="38">
        <f>Tbl_groupes!K51</f>
        <v>117.568</v>
      </c>
      <c r="M30" s="38">
        <f>Tbl_groupes!L51</f>
        <v>149.10599999999999</v>
      </c>
      <c r="N30" s="38">
        <f>Tbl_groupes!M51</f>
        <v>182.733</v>
      </c>
      <c r="O30" s="38">
        <f>Tbl_groupes!N51</f>
        <v>190.30099999999999</v>
      </c>
      <c r="P30" s="38">
        <f>Tbl_groupes!O51</f>
        <v>216.12200000000001</v>
      </c>
      <c r="Q30" s="51">
        <f>Tbl_groupes!P51</f>
        <v>303.19299999999998</v>
      </c>
      <c r="R30" s="35">
        <f>Tbl_groupes!Q51</f>
        <v>353.61870610703227</v>
      </c>
      <c r="S30" s="36">
        <f>Tbl_groupes!R51</f>
        <v>384.75502641404211</v>
      </c>
      <c r="T30" s="36">
        <f>Tbl_groupes!S51</f>
        <v>365.70945145280007</v>
      </c>
      <c r="U30" s="36">
        <f>Tbl_groupes!T51</f>
        <v>390.96084755818583</v>
      </c>
      <c r="V30" s="36">
        <f>Tbl_groupes!U51</f>
        <v>404.25042184163505</v>
      </c>
      <c r="W30" s="36">
        <f>Tbl_groupes!V51</f>
        <v>428.84685499712117</v>
      </c>
      <c r="X30" s="37">
        <f>Tbl_groupes!W51</f>
        <v>441.45026884624917</v>
      </c>
      <c r="AA30" s="131" t="s">
        <v>5</v>
      </c>
      <c r="AB30" s="11">
        <f>$W$6</f>
        <v>415.30690028753713</v>
      </c>
      <c r="AC30" s="12">
        <f>$W$10</f>
        <v>561.38606908065071</v>
      </c>
      <c r="AD30" s="12">
        <f>$W$14</f>
        <v>565.09217583915847</v>
      </c>
      <c r="AE30" s="12">
        <f>$W$18</f>
        <v>568.81133055159228</v>
      </c>
      <c r="AF30" s="12">
        <f>$W$22</f>
        <v>428.7774902030128</v>
      </c>
      <c r="AG30" s="12">
        <f>$W$26</f>
        <v>431.64234990973625</v>
      </c>
      <c r="AH30" s="12">
        <f>$W$30</f>
        <v>428.84685499712117</v>
      </c>
      <c r="AI30" s="139">
        <f>$W$34</f>
        <v>431.71167574760341</v>
      </c>
    </row>
    <row r="31" spans="1:35" ht="13.5" thickBot="1" x14ac:dyDescent="0.25">
      <c r="C31" s="3" t="s">
        <v>7</v>
      </c>
      <c r="D31" s="38">
        <f t="shared" ref="D31:X31" si="6">D30*100/D29</f>
        <v>5.8921724215165083</v>
      </c>
      <c r="E31" s="38">
        <f t="shared" si="6"/>
        <v>5.4164371084362015</v>
      </c>
      <c r="F31" s="38">
        <f t="shared" si="6"/>
        <v>4.7416225050098104</v>
      </c>
      <c r="G31" s="38">
        <f t="shared" si="6"/>
        <v>5.6203044675221996</v>
      </c>
      <c r="H31" s="38">
        <f t="shared" si="6"/>
        <v>6.4757153898100785</v>
      </c>
      <c r="I31" s="38">
        <f t="shared" si="6"/>
        <v>7.4456419086809742</v>
      </c>
      <c r="J31" s="38">
        <f t="shared" si="6"/>
        <v>6.7149710778399267</v>
      </c>
      <c r="K31" s="38">
        <f t="shared" si="6"/>
        <v>6.968480083627508</v>
      </c>
      <c r="L31" s="38">
        <f t="shared" si="6"/>
        <v>8.5048141959099226</v>
      </c>
      <c r="M31" s="38">
        <f t="shared" si="6"/>
        <v>9.2076775725808737</v>
      </c>
      <c r="N31" s="38">
        <f t="shared" si="6"/>
        <v>9.7786161502648898</v>
      </c>
      <c r="O31" s="38">
        <f t="shared" si="6"/>
        <v>9.4883876307575719</v>
      </c>
      <c r="P31" s="38">
        <f t="shared" si="6"/>
        <v>10.242282815568581</v>
      </c>
      <c r="Q31" s="51">
        <f t="shared" si="6"/>
        <v>13.361976454701987</v>
      </c>
      <c r="R31" s="35">
        <f t="shared" si="6"/>
        <v>15.018242900304406</v>
      </c>
      <c r="S31" s="36">
        <f t="shared" si="6"/>
        <v>15.691212787137916</v>
      </c>
      <c r="T31" s="36">
        <f t="shared" si="6"/>
        <v>14.399996513381373</v>
      </c>
      <c r="U31" s="36">
        <f t="shared" si="6"/>
        <v>14.699990512089046</v>
      </c>
      <c r="V31" s="36">
        <f t="shared" si="6"/>
        <v>14.741591310439453</v>
      </c>
      <c r="W31" s="36">
        <f t="shared" si="6"/>
        <v>15.413957588064488</v>
      </c>
      <c r="X31" s="37">
        <f t="shared" si="6"/>
        <v>16.145389325089305</v>
      </c>
      <c r="AA31" s="132" t="s">
        <v>7</v>
      </c>
      <c r="AB31" s="14">
        <f>$W$7</f>
        <v>14.605372878550744</v>
      </c>
      <c r="AC31" s="15">
        <f>$W$11</f>
        <v>17.999636941166667</v>
      </c>
      <c r="AD31" s="15">
        <f>$W$15</f>
        <v>18.217584213397615</v>
      </c>
      <c r="AE31" s="15">
        <f>$W$19</f>
        <v>18.21134940283709</v>
      </c>
      <c r="AF31" s="15">
        <f>$W$23</f>
        <v>15.470309963518895</v>
      </c>
      <c r="AG31" s="15">
        <f>$W$27</f>
        <v>15.464023664186314</v>
      </c>
      <c r="AH31" s="15">
        <f>$W$31</f>
        <v>15.413957588064488</v>
      </c>
      <c r="AI31" s="16">
        <f>$W$35</f>
        <v>15.407848946897019</v>
      </c>
    </row>
    <row r="32" spans="1:35" ht="14.25" thickBot="1" x14ac:dyDescent="0.3">
      <c r="C32" s="31" t="s">
        <v>15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44"/>
      <c r="R32" s="45"/>
      <c r="S32" s="32"/>
      <c r="T32" s="32"/>
      <c r="U32" s="32"/>
      <c r="V32" s="32"/>
      <c r="W32" s="32"/>
      <c r="X32" s="33"/>
      <c r="AA32" s="175">
        <v>2050</v>
      </c>
      <c r="AB32" s="154" t="s">
        <v>8</v>
      </c>
      <c r="AC32" s="154" t="s">
        <v>9</v>
      </c>
      <c r="AD32" s="154" t="s">
        <v>10</v>
      </c>
      <c r="AE32" s="154" t="s">
        <v>11</v>
      </c>
      <c r="AF32" s="154" t="s">
        <v>12</v>
      </c>
      <c r="AG32" s="154" t="s">
        <v>13</v>
      </c>
      <c r="AH32" s="154" t="s">
        <v>14</v>
      </c>
      <c r="AI32" s="155" t="s">
        <v>15</v>
      </c>
    </row>
    <row r="33" spans="3:35" x14ac:dyDescent="0.2">
      <c r="C33" s="3" t="s">
        <v>6</v>
      </c>
      <c r="D33" s="46">
        <f>Tbl_groupes!C57</f>
        <v>522.37099999999998</v>
      </c>
      <c r="E33" s="46">
        <f>Tbl_groupes!D57</f>
        <v>586.27099999999996</v>
      </c>
      <c r="F33" s="46">
        <f>Tbl_groupes!E57</f>
        <v>668.18899999999996</v>
      </c>
      <c r="G33" s="46">
        <f>Tbl_groupes!F57</f>
        <v>763.89099999999996</v>
      </c>
      <c r="H33" s="46">
        <f>Tbl_groupes!G57</f>
        <v>922.53899999999999</v>
      </c>
      <c r="I33" s="46">
        <f>Tbl_groupes!H57</f>
        <v>1090.6379999999999</v>
      </c>
      <c r="J33" s="46">
        <f>Tbl_groupes!I57</f>
        <v>1256.4760000000001</v>
      </c>
      <c r="K33" s="46">
        <f>Tbl_groupes!J57</f>
        <v>1322.0530000000001</v>
      </c>
      <c r="L33" s="46">
        <f>Tbl_groupes!K57</f>
        <v>1382.37</v>
      </c>
      <c r="M33" s="46">
        <f>Tbl_groupes!L57</f>
        <v>1619.366</v>
      </c>
      <c r="N33" s="46">
        <f>Tbl_groupes!M57</f>
        <v>1868.7</v>
      </c>
      <c r="O33" s="46">
        <f>Tbl_groupes!N57</f>
        <v>2005.62</v>
      </c>
      <c r="P33" s="46">
        <f>Tbl_groupes!O57</f>
        <v>2110.096</v>
      </c>
      <c r="Q33" s="47">
        <f>Tbl_groupes!P57</f>
        <v>2269.0729999999999</v>
      </c>
      <c r="R33" s="48">
        <f>Tbl_groupes!Q57</f>
        <v>2360.2597008361836</v>
      </c>
      <c r="S33" s="49">
        <f>Tbl_groupes!R57</f>
        <v>2461.3255461315325</v>
      </c>
      <c r="T33" s="49">
        <f>Tbl_groupes!S57</f>
        <v>2552.3150165767615</v>
      </c>
      <c r="U33" s="49">
        <f>Tbl_groupes!T57</f>
        <v>2674.6697324016291</v>
      </c>
      <c r="V33" s="49">
        <f>Tbl_groupes!U57</f>
        <v>2759.2382595520839</v>
      </c>
      <c r="W33" s="49">
        <f>Tbl_groupes!V57</f>
        <v>2801.8945229505621</v>
      </c>
      <c r="X33" s="50">
        <f>Tbl_groupes!W57</f>
        <v>2760.4630230054781</v>
      </c>
      <c r="AA33" s="131" t="s">
        <v>6</v>
      </c>
      <c r="AB33" s="172">
        <f>$X$5</f>
        <v>2827.5350510635772</v>
      </c>
      <c r="AC33" s="173">
        <f>$X$9</f>
        <v>3171.6014966391217</v>
      </c>
      <c r="AD33" s="173">
        <f>$X$13</f>
        <v>3149.7585553526833</v>
      </c>
      <c r="AE33" s="173">
        <f>$X$17</f>
        <v>3178.7110054694895</v>
      </c>
      <c r="AF33" s="173">
        <f>$X$21</f>
        <v>2721.3168854473147</v>
      </c>
      <c r="AG33" s="173">
        <f>$X$25</f>
        <v>2747.4671819749701</v>
      </c>
      <c r="AH33" s="173">
        <f>$X$29</f>
        <v>2734.2187912449572</v>
      </c>
      <c r="AI33" s="174">
        <f>$X$33</f>
        <v>2760.4630230054781</v>
      </c>
    </row>
    <row r="34" spans="3:35" x14ac:dyDescent="0.2">
      <c r="C34" s="3" t="s">
        <v>5</v>
      </c>
      <c r="D34" s="38">
        <f>Tbl_groupes!C9</f>
        <v>30.779</v>
      </c>
      <c r="E34" s="38">
        <f>Tbl_groupes!D9</f>
        <v>31.754999999999999</v>
      </c>
      <c r="F34" s="38">
        <f>Tbl_groupes!E9</f>
        <v>31.683</v>
      </c>
      <c r="G34" s="38">
        <f>Tbl_groupes!F9</f>
        <v>42.933</v>
      </c>
      <c r="H34" s="38">
        <f>Tbl_groupes!G9</f>
        <v>59.741</v>
      </c>
      <c r="I34" s="38">
        <f>Tbl_groupes!H9</f>
        <v>81.204999999999998</v>
      </c>
      <c r="J34" s="38">
        <f>Tbl_groupes!I9</f>
        <v>84.372</v>
      </c>
      <c r="K34" s="38">
        <f>Tbl_groupes!J9</f>
        <v>92.126999999999995</v>
      </c>
      <c r="L34" s="38">
        <f>Tbl_groupes!K9</f>
        <v>117.568</v>
      </c>
      <c r="M34" s="38">
        <f>Tbl_groupes!L9</f>
        <v>149.10599999999999</v>
      </c>
      <c r="N34" s="38">
        <f>Tbl_groupes!M9</f>
        <v>182.733</v>
      </c>
      <c r="O34" s="38">
        <f>Tbl_groupes!N9</f>
        <v>190.30099999999999</v>
      </c>
      <c r="P34" s="38">
        <f>Tbl_groupes!O9</f>
        <v>216.12200000000001</v>
      </c>
      <c r="Q34" s="51">
        <f>Tbl_groupes!P9</f>
        <v>303.19299999999998</v>
      </c>
      <c r="R34" s="35">
        <f>Tbl_groupes!Q58</f>
        <v>353.65831611526664</v>
      </c>
      <c r="S34" s="35">
        <f>Tbl_groupes!R58</f>
        <v>385.23177813476673</v>
      </c>
      <c r="T34" s="35">
        <f>Tbl_groupes!S58</f>
        <v>366.92340218073787</v>
      </c>
      <c r="U34" s="35">
        <f>Tbl_groupes!T58</f>
        <v>392.82547555468324</v>
      </c>
      <c r="V34" s="35">
        <f>Tbl_groupes!U58</f>
        <v>406.64887249009735</v>
      </c>
      <c r="W34" s="35">
        <f>Tbl_groupes!V58</f>
        <v>431.71167574760341</v>
      </c>
      <c r="X34" s="35">
        <f>Tbl_groupes!W58</f>
        <v>444.70835872456104</v>
      </c>
      <c r="AA34" s="131" t="s">
        <v>5</v>
      </c>
      <c r="AB34" s="11">
        <f>$X$6</f>
        <v>430.68917867520327</v>
      </c>
      <c r="AC34" s="12">
        <f>$X$10</f>
        <v>617.25846882337896</v>
      </c>
      <c r="AD34" s="12">
        <f>$X$14</f>
        <v>619.74686665324577</v>
      </c>
      <c r="AE34" s="12">
        <f>$X$18</f>
        <v>624.24325515932014</v>
      </c>
      <c r="AF34" s="12">
        <f>$X$22</f>
        <v>441.42452444049519</v>
      </c>
      <c r="AG34" s="12">
        <f>$X$26</f>
        <v>444.68451692519784</v>
      </c>
      <c r="AH34" s="12">
        <f>$X$30</f>
        <v>441.45026884624917</v>
      </c>
      <c r="AI34" s="139">
        <f>$X$34</f>
        <v>444.70835872456104</v>
      </c>
    </row>
    <row r="35" spans="3:35" ht="13.5" thickBot="1" x14ac:dyDescent="0.25">
      <c r="C35" s="7" t="s">
        <v>7</v>
      </c>
      <c r="D35" s="52">
        <f t="shared" ref="D35:X35" si="7">D34*100/D33</f>
        <v>5.8921724215165083</v>
      </c>
      <c r="E35" s="52">
        <f t="shared" si="7"/>
        <v>5.4164371084362015</v>
      </c>
      <c r="F35" s="52">
        <f t="shared" si="7"/>
        <v>4.7416225050098104</v>
      </c>
      <c r="G35" s="52">
        <f t="shared" si="7"/>
        <v>5.6203044675221996</v>
      </c>
      <c r="H35" s="52">
        <f t="shared" si="7"/>
        <v>6.4757153898100785</v>
      </c>
      <c r="I35" s="52">
        <f t="shared" si="7"/>
        <v>7.4456419086809742</v>
      </c>
      <c r="J35" s="52">
        <f t="shared" si="7"/>
        <v>6.7149710778399267</v>
      </c>
      <c r="K35" s="52">
        <f t="shared" si="7"/>
        <v>6.968480083627508</v>
      </c>
      <c r="L35" s="52">
        <f t="shared" si="7"/>
        <v>8.5048141959099226</v>
      </c>
      <c r="M35" s="52">
        <f t="shared" si="7"/>
        <v>9.2076775725808737</v>
      </c>
      <c r="N35" s="52">
        <f t="shared" si="7"/>
        <v>9.7786161502648898</v>
      </c>
      <c r="O35" s="52">
        <f t="shared" si="7"/>
        <v>9.4883876307575719</v>
      </c>
      <c r="P35" s="52">
        <f t="shared" si="7"/>
        <v>10.242282815568581</v>
      </c>
      <c r="Q35" s="53">
        <f t="shared" si="7"/>
        <v>13.361976454701987</v>
      </c>
      <c r="R35" s="61">
        <f t="shared" si="7"/>
        <v>14.98387300304174</v>
      </c>
      <c r="S35" s="62">
        <f t="shared" si="7"/>
        <v>15.65139478360495</v>
      </c>
      <c r="T35" s="62">
        <f t="shared" si="7"/>
        <v>14.376101687983098</v>
      </c>
      <c r="U35" s="62">
        <f t="shared" si="7"/>
        <v>14.686877815077336</v>
      </c>
      <c r="V35" s="62">
        <f t="shared" si="7"/>
        <v>14.737722307319338</v>
      </c>
      <c r="W35" s="62">
        <f t="shared" si="7"/>
        <v>15.407848946897019</v>
      </c>
      <c r="X35" s="63">
        <f t="shared" si="7"/>
        <v>16.109919061345764</v>
      </c>
      <c r="AA35" s="132" t="s">
        <v>7</v>
      </c>
      <c r="AB35" s="14">
        <f>$X$7</f>
        <v>15.231966037457239</v>
      </c>
      <c r="AC35" s="15">
        <f>$X$11</f>
        <v>19.46204368605181</v>
      </c>
      <c r="AD35" s="15">
        <f>$X$15</f>
        <v>19.676011851767214</v>
      </c>
      <c r="AE35" s="15">
        <f>$X$19</f>
        <v>19.638251293848608</v>
      </c>
      <c r="AF35" s="15">
        <f>$X$23</f>
        <v>16.220989433501288</v>
      </c>
      <c r="AG35" s="15">
        <f>$X$27</f>
        <v>16.185253088466151</v>
      </c>
      <c r="AH35" s="15">
        <f>$X$31</f>
        <v>16.145389325089305</v>
      </c>
      <c r="AI35" s="16">
        <f>$X$35</f>
        <v>16.109919061345764</v>
      </c>
    </row>
  </sheetData>
  <mergeCells count="4">
    <mergeCell ref="AB4:AI4"/>
    <mergeCell ref="AB5:AI5"/>
    <mergeCell ref="AB6:AI6"/>
    <mergeCell ref="AB7:AI7"/>
  </mergeCells>
  <phoneticPr fontId="1" type="noConversion"/>
  <printOptions horizontalCentered="1"/>
  <pageMargins left="0.31496062992125984" right="0.23622047244094491" top="1.299212598425197" bottom="0.35433070866141736" header="0.51181102362204722" footer="0.31496062992125984"/>
  <pageSetup paperSize="9" scale="90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Q254"/>
  <sheetViews>
    <sheetView tabSelected="1" topLeftCell="H1" workbookViewId="0">
      <selection activeCell="Z2" sqref="Z2:AH74"/>
    </sheetView>
  </sheetViews>
  <sheetFormatPr defaultColWidth="9.140625" defaultRowHeight="12.75" x14ac:dyDescent="0.2"/>
  <cols>
    <col min="1" max="2" width="9.140625" style="17"/>
    <col min="3" max="3" width="35.140625" style="26" customWidth="1"/>
    <col min="4" max="16" width="6" style="17" bestFit="1" customWidth="1"/>
    <col min="17" max="17" width="6" style="17" customWidth="1"/>
    <col min="18" max="21" width="5" style="17" bestFit="1" customWidth="1"/>
    <col min="22" max="22" width="5.42578125" style="17" customWidth="1"/>
    <col min="23" max="24" width="5" style="17" bestFit="1" customWidth="1"/>
    <col min="25" max="25" width="9.42578125" style="17" bestFit="1" customWidth="1"/>
    <col min="26" max="26" width="45.28515625" style="17" bestFit="1" customWidth="1"/>
    <col min="27" max="29" width="9.42578125" style="17" bestFit="1" customWidth="1"/>
    <col min="30" max="31" width="9.140625" style="17"/>
    <col min="32" max="38" width="9.42578125" style="17" bestFit="1" customWidth="1"/>
    <col min="39" max="40" width="9.140625" style="17"/>
    <col min="41" max="47" width="9.42578125" style="17" bestFit="1" customWidth="1"/>
    <col min="48" max="49" width="9.140625" style="17"/>
    <col min="50" max="56" width="9.42578125" style="17" bestFit="1" customWidth="1"/>
    <col min="57" max="58" width="9.140625" style="17"/>
    <col min="59" max="65" width="9.42578125" style="17" bestFit="1" customWidth="1"/>
    <col min="66" max="67" width="9.140625" style="17"/>
    <col min="68" max="74" width="9.42578125" style="17" bestFit="1" customWidth="1"/>
    <col min="75" max="16384" width="9.140625" style="17"/>
  </cols>
  <sheetData>
    <row r="2" spans="3:43" ht="13.5" thickBot="1" x14ac:dyDescent="0.25">
      <c r="C2" s="65" t="s">
        <v>233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Z2" s="67" t="s">
        <v>234</v>
      </c>
      <c r="AA2" s="66"/>
      <c r="AB2" s="66"/>
      <c r="AC2" s="66"/>
      <c r="AD2" s="66"/>
      <c r="AE2" s="66"/>
      <c r="AF2" s="66"/>
      <c r="AG2" s="66"/>
      <c r="AH2" s="66"/>
    </row>
    <row r="3" spans="3:43" s="26" customFormat="1" ht="14.25" thickBot="1" x14ac:dyDescent="0.3">
      <c r="C3" s="27"/>
      <c r="D3" s="80">
        <v>1951</v>
      </c>
      <c r="E3" s="80">
        <v>1955</v>
      </c>
      <c r="F3" s="80">
        <v>1960</v>
      </c>
      <c r="G3" s="80">
        <v>1965</v>
      </c>
      <c r="H3" s="80">
        <v>1970</v>
      </c>
      <c r="I3" s="80">
        <v>1975</v>
      </c>
      <c r="J3" s="80">
        <v>1980</v>
      </c>
      <c r="K3" s="80">
        <v>1985</v>
      </c>
      <c r="L3" s="80">
        <v>1990</v>
      </c>
      <c r="M3" s="80">
        <v>1995</v>
      </c>
      <c r="N3" s="80">
        <v>2000</v>
      </c>
      <c r="O3" s="80">
        <v>2005</v>
      </c>
      <c r="P3" s="80">
        <v>2010</v>
      </c>
      <c r="Q3" s="81">
        <v>2015</v>
      </c>
      <c r="R3" s="82">
        <v>2020</v>
      </c>
      <c r="S3" s="80">
        <v>2025</v>
      </c>
      <c r="T3" s="80">
        <v>2030</v>
      </c>
      <c r="U3" s="80">
        <v>2035</v>
      </c>
      <c r="V3" s="80">
        <v>2040</v>
      </c>
      <c r="W3" s="80">
        <v>2045</v>
      </c>
      <c r="X3" s="83">
        <v>2050</v>
      </c>
      <c r="Z3" s="158">
        <v>2015</v>
      </c>
      <c r="AA3" s="227"/>
      <c r="AB3" s="222"/>
      <c r="AC3" s="222"/>
      <c r="AD3" s="222"/>
      <c r="AE3" s="222"/>
      <c r="AF3" s="222"/>
      <c r="AG3" s="222"/>
      <c r="AH3" s="223"/>
    </row>
    <row r="4" spans="3:43" ht="13.5" thickBot="1" x14ac:dyDescent="0.25">
      <c r="C4" s="31" t="s">
        <v>8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45"/>
      <c r="S4" s="32"/>
      <c r="T4" s="32"/>
      <c r="U4" s="32"/>
      <c r="V4" s="32"/>
      <c r="W4" s="32"/>
      <c r="X4" s="33"/>
      <c r="Z4" s="246" t="s">
        <v>64</v>
      </c>
      <c r="AA4" s="259">
        <v>43.452502381189603</v>
      </c>
      <c r="AB4" s="260"/>
      <c r="AC4" s="260"/>
      <c r="AD4" s="260"/>
      <c r="AE4" s="260"/>
      <c r="AF4" s="260"/>
      <c r="AG4" s="260"/>
      <c r="AH4" s="261"/>
    </row>
    <row r="5" spans="3:43" x14ac:dyDescent="0.2">
      <c r="C5" s="149" t="s">
        <v>64</v>
      </c>
      <c r="D5" s="46">
        <v>29.9828198717614</v>
      </c>
      <c r="E5" s="46">
        <v>30.912304277982201</v>
      </c>
      <c r="F5" s="46">
        <v>31.951887692870699</v>
      </c>
      <c r="G5" s="46">
        <v>32.907727127098198</v>
      </c>
      <c r="H5" s="46">
        <v>34.146939852897297</v>
      </c>
      <c r="I5" s="46">
        <v>35.2877054867051</v>
      </c>
      <c r="J5" s="46">
        <v>35.965770444813501</v>
      </c>
      <c r="K5" s="46">
        <v>36.874022862400103</v>
      </c>
      <c r="L5" s="46">
        <v>37.823349167247301</v>
      </c>
      <c r="M5" s="46">
        <v>38.9497463119923</v>
      </c>
      <c r="N5" s="46">
        <v>40.250194768248797</v>
      </c>
      <c r="O5" s="46">
        <v>40.767379264300402</v>
      </c>
      <c r="P5" s="46">
        <v>41.977481968496399</v>
      </c>
      <c r="Q5" s="47">
        <v>43.452502381189603</v>
      </c>
      <c r="R5" s="55">
        <v>44.626636603940248</v>
      </c>
      <c r="S5" s="56">
        <v>45.78399104408534</v>
      </c>
      <c r="T5" s="56">
        <v>46.888223183992118</v>
      </c>
      <c r="U5" s="56">
        <v>47.910277611028306</v>
      </c>
      <c r="V5" s="56">
        <v>48.779019254607718</v>
      </c>
      <c r="W5" s="56">
        <v>49.485568224554207</v>
      </c>
      <c r="X5" s="57">
        <v>50.071766947988067</v>
      </c>
      <c r="Z5" s="3" t="s">
        <v>65</v>
      </c>
      <c r="AA5" s="262">
        <v>43.948</v>
      </c>
      <c r="AB5" s="263"/>
      <c r="AC5" s="263"/>
      <c r="AD5" s="263"/>
      <c r="AE5" s="263"/>
      <c r="AF5" s="263"/>
      <c r="AG5" s="263"/>
      <c r="AH5" s="264"/>
    </row>
    <row r="6" spans="3:43" x14ac:dyDescent="0.2">
      <c r="C6" s="131" t="s">
        <v>65</v>
      </c>
      <c r="D6" s="38">
        <v>26.119297535676498</v>
      </c>
      <c r="E6" s="38">
        <v>27.407007208406899</v>
      </c>
      <c r="F6" s="38">
        <v>29.027102918252201</v>
      </c>
      <c r="G6" s="38">
        <v>30.5811684525111</v>
      </c>
      <c r="H6" s="38">
        <v>32.479358281261</v>
      </c>
      <c r="I6" s="38">
        <v>33.830136258214097</v>
      </c>
      <c r="J6" s="38">
        <v>34.0971635439628</v>
      </c>
      <c r="K6" s="38">
        <v>35.154154811684101</v>
      </c>
      <c r="L6" s="38">
        <v>36.0164521921293</v>
      </c>
      <c r="M6" s="38">
        <v>37.110517756061803</v>
      </c>
      <c r="N6" s="38">
        <v>38.502997822240403</v>
      </c>
      <c r="O6" s="38">
        <v>39.196624064681401</v>
      </c>
      <c r="P6" s="38">
        <v>41.107517548058901</v>
      </c>
      <c r="Q6" s="51">
        <v>43.948</v>
      </c>
      <c r="R6" s="58">
        <v>45.79379426477653</v>
      </c>
      <c r="S6" s="59">
        <v>47.666625009647369</v>
      </c>
      <c r="T6" s="59">
        <v>49.530548092074561</v>
      </c>
      <c r="U6" s="59">
        <v>51.124129089757105</v>
      </c>
      <c r="V6" s="59">
        <v>51.946276125541708</v>
      </c>
      <c r="W6" s="59">
        <v>52.583542490443108</v>
      </c>
      <c r="X6" s="60">
        <v>52.826332211503896</v>
      </c>
      <c r="Z6" s="3" t="s">
        <v>206</v>
      </c>
      <c r="AA6" s="262">
        <v>54.870577448924401</v>
      </c>
      <c r="AB6" s="263"/>
      <c r="AC6" s="263"/>
      <c r="AD6" s="263"/>
      <c r="AE6" s="263"/>
      <c r="AF6" s="263"/>
      <c r="AG6" s="263"/>
      <c r="AH6" s="264"/>
      <c r="AI6" s="20"/>
      <c r="AJ6" s="20"/>
      <c r="AK6" s="20"/>
    </row>
    <row r="7" spans="3:43" x14ac:dyDescent="0.2">
      <c r="C7" s="131" t="s">
        <v>206</v>
      </c>
      <c r="D7" s="38">
        <v>54.15</v>
      </c>
      <c r="E7" s="38">
        <v>51.062315053354403</v>
      </c>
      <c r="F7" s="38">
        <v>52.076018249573302</v>
      </c>
      <c r="G7" s="38">
        <v>52.764244123680001</v>
      </c>
      <c r="H7" s="38">
        <v>54.692837736325899</v>
      </c>
      <c r="I7" s="38">
        <v>56.582893023488801</v>
      </c>
      <c r="J7" s="38">
        <v>56.4747061102711</v>
      </c>
      <c r="K7" s="38">
        <v>52.488571497119999</v>
      </c>
      <c r="L7" s="38">
        <v>49.707194394226001</v>
      </c>
      <c r="M7" s="38">
        <v>47.698968655944398</v>
      </c>
      <c r="N7" s="38">
        <v>47.1883135864324</v>
      </c>
      <c r="O7" s="38">
        <v>50.071814795941101</v>
      </c>
      <c r="P7" s="38">
        <v>50.634030999539704</v>
      </c>
      <c r="Q7" s="51">
        <v>54.870577448924401</v>
      </c>
      <c r="R7" s="58">
        <v>55.915469673090243</v>
      </c>
      <c r="S7" s="59">
        <v>56.521347710012527</v>
      </c>
      <c r="T7" s="59">
        <v>58.031762723279016</v>
      </c>
      <c r="U7" s="59">
        <v>62.805442294801686</v>
      </c>
      <c r="V7" s="59">
        <v>68.854016474322592</v>
      </c>
      <c r="W7" s="59">
        <v>75.563825421491245</v>
      </c>
      <c r="X7" s="60">
        <v>80.451423525964898</v>
      </c>
      <c r="Z7" s="3" t="s">
        <v>207</v>
      </c>
      <c r="AA7" s="262">
        <v>67.733337493961798</v>
      </c>
      <c r="AB7" s="263"/>
      <c r="AC7" s="263"/>
      <c r="AD7" s="263"/>
      <c r="AE7" s="263"/>
      <c r="AF7" s="263"/>
      <c r="AG7" s="263"/>
      <c r="AH7" s="264"/>
    </row>
    <row r="8" spans="3:43" x14ac:dyDescent="0.2">
      <c r="C8" s="131" t="s">
        <v>207</v>
      </c>
      <c r="D8" s="38">
        <v>83.39</v>
      </c>
      <c r="E8" s="38">
        <v>77.181914385869604</v>
      </c>
      <c r="F8" s="38">
        <v>72.168670921751101</v>
      </c>
      <c r="G8" s="38">
        <v>75.775944314742006</v>
      </c>
      <c r="H8" s="38">
        <v>75.611813185827899</v>
      </c>
      <c r="I8" s="38">
        <v>78.2011687985527</v>
      </c>
      <c r="J8" s="38">
        <v>77.434441623032598</v>
      </c>
      <c r="K8" s="38">
        <v>73.0373117957365</v>
      </c>
      <c r="L8" s="38">
        <v>68.650838880657005</v>
      </c>
      <c r="M8" s="38">
        <v>65.748951677669695</v>
      </c>
      <c r="N8" s="38">
        <v>63.254287505054499</v>
      </c>
      <c r="O8" s="38">
        <v>64.465065960465694</v>
      </c>
      <c r="P8" s="38">
        <v>63.6417353137604</v>
      </c>
      <c r="Q8" s="51">
        <v>67.733337493961798</v>
      </c>
      <c r="R8" s="58">
        <v>69.005886985824404</v>
      </c>
      <c r="S8" s="59">
        <v>70.615137519064547</v>
      </c>
      <c r="T8" s="59">
        <v>71.468665810401021</v>
      </c>
      <c r="U8" s="59">
        <v>75.305354314334863</v>
      </c>
      <c r="V8" s="59">
        <v>81.345452379308526</v>
      </c>
      <c r="W8" s="59">
        <v>88.722498601485384</v>
      </c>
      <c r="X8" s="60">
        <v>94.597996950266278</v>
      </c>
      <c r="Z8" s="3" t="s">
        <v>208</v>
      </c>
      <c r="AA8" s="262">
        <v>143.80170579206299</v>
      </c>
      <c r="AB8" s="263"/>
      <c r="AC8" s="263"/>
      <c r="AD8" s="263"/>
      <c r="AE8" s="263"/>
      <c r="AF8" s="263"/>
      <c r="AG8" s="263"/>
      <c r="AH8" s="264"/>
    </row>
    <row r="9" spans="3:43" x14ac:dyDescent="0.2">
      <c r="C9" s="131" t="s">
        <v>208</v>
      </c>
      <c r="D9" s="38">
        <v>24.19</v>
      </c>
      <c r="E9" s="38">
        <v>27.996777560974699</v>
      </c>
      <c r="F9" s="38">
        <v>30.770183652483698</v>
      </c>
      <c r="G9" s="38">
        <v>35.001117996257499</v>
      </c>
      <c r="H9" s="38">
        <v>42.054746811496003</v>
      </c>
      <c r="I9" s="38">
        <v>50.418762559756402</v>
      </c>
      <c r="J9" s="38">
        <v>56.9395527406733</v>
      </c>
      <c r="K9" s="38">
        <v>63.230711101758097</v>
      </c>
      <c r="L9" s="38">
        <v>69.884998665361707</v>
      </c>
      <c r="M9" s="38">
        <v>90.812512582737597</v>
      </c>
      <c r="N9" s="38">
        <v>117.82865379486201</v>
      </c>
      <c r="O9" s="38">
        <v>121.220875941438</v>
      </c>
      <c r="P9" s="38">
        <v>129.64980783823401</v>
      </c>
      <c r="Q9" s="51">
        <v>143.80170579206299</v>
      </c>
      <c r="R9" s="58">
        <v>159.53985082587948</v>
      </c>
      <c r="S9" s="59">
        <v>187.28640847245836</v>
      </c>
      <c r="T9" s="59">
        <v>218.47154071924626</v>
      </c>
      <c r="U9" s="59">
        <v>248.53815076265539</v>
      </c>
      <c r="V9" s="59">
        <v>271.12562545261011</v>
      </c>
      <c r="W9" s="59">
        <v>289.57306412599377</v>
      </c>
      <c r="X9" s="60">
        <v>306.11397135769312</v>
      </c>
      <c r="Z9" s="3" t="s">
        <v>209</v>
      </c>
      <c r="AA9" s="262">
        <v>107.25617376737399</v>
      </c>
      <c r="AB9" s="263"/>
      <c r="AC9" s="263"/>
      <c r="AD9" s="263"/>
      <c r="AE9" s="263"/>
      <c r="AF9" s="263"/>
      <c r="AG9" s="263"/>
      <c r="AH9" s="264"/>
    </row>
    <row r="10" spans="3:43" x14ac:dyDescent="0.2">
      <c r="C10" s="131" t="s">
        <v>209</v>
      </c>
      <c r="D10" s="38">
        <v>17.72</v>
      </c>
      <c r="E10" s="38">
        <v>20.4426686063115</v>
      </c>
      <c r="F10" s="38">
        <v>23.796438452857</v>
      </c>
      <c r="G10" s="38">
        <v>26.218942937517198</v>
      </c>
      <c r="H10" s="38">
        <v>32.117716114369699</v>
      </c>
      <c r="I10" s="38">
        <v>38.123878362988499</v>
      </c>
      <c r="J10" s="38">
        <v>42.867573004206001</v>
      </c>
      <c r="K10" s="38">
        <v>46.177304659843699</v>
      </c>
      <c r="L10" s="38">
        <v>50.498825540744399</v>
      </c>
      <c r="M10" s="38">
        <v>63.255940769258999</v>
      </c>
      <c r="N10" s="38">
        <v>81.022021236467097</v>
      </c>
      <c r="O10" s="38">
        <v>87.419951565575602</v>
      </c>
      <c r="P10" s="38">
        <v>95.294258443432298</v>
      </c>
      <c r="Q10" s="51">
        <v>107.25617376737399</v>
      </c>
      <c r="R10" s="58">
        <v>117.35008312459499</v>
      </c>
      <c r="S10" s="59">
        <v>131.90409625113062</v>
      </c>
      <c r="T10" s="59">
        <v>152.77192454939689</v>
      </c>
      <c r="U10" s="59">
        <v>178.07433576939366</v>
      </c>
      <c r="V10" s="59">
        <v>197.71770529695755</v>
      </c>
      <c r="W10" s="59">
        <v>213.00428164962497</v>
      </c>
      <c r="X10" s="60">
        <v>223.93661040320555</v>
      </c>
      <c r="Z10" s="3" t="s">
        <v>202</v>
      </c>
      <c r="AA10" s="262">
        <v>84.396068760585905</v>
      </c>
      <c r="AB10" s="263"/>
      <c r="AC10" s="263"/>
      <c r="AD10" s="263"/>
      <c r="AE10" s="263"/>
      <c r="AF10" s="263"/>
      <c r="AG10" s="263"/>
      <c r="AH10" s="264"/>
      <c r="AJ10" s="87"/>
      <c r="AK10" s="87"/>
      <c r="AL10" s="87"/>
      <c r="AM10" s="87"/>
      <c r="AN10" s="87"/>
      <c r="AO10" s="87"/>
      <c r="AP10" s="87"/>
      <c r="AQ10" s="87"/>
    </row>
    <row r="11" spans="3:43" ht="13.5" thickBot="1" x14ac:dyDescent="0.25">
      <c r="C11" s="131" t="s">
        <v>202</v>
      </c>
      <c r="D11" s="106">
        <v>323.24</v>
      </c>
      <c r="E11" s="106">
        <v>293.021080653284</v>
      </c>
      <c r="F11" s="106">
        <v>209.72376928704699</v>
      </c>
      <c r="G11" s="106">
        <v>196.310280193133</v>
      </c>
      <c r="H11" s="106">
        <v>158.754581667715</v>
      </c>
      <c r="I11" s="106">
        <v>149.95765335075899</v>
      </c>
      <c r="J11" s="106">
        <v>173.09084652936599</v>
      </c>
      <c r="K11" s="106">
        <v>168.802070694815</v>
      </c>
      <c r="L11" s="106">
        <v>124.96210980504399</v>
      </c>
      <c r="M11" s="106">
        <v>118.955012013028</v>
      </c>
      <c r="N11" s="106">
        <v>113.157580612229</v>
      </c>
      <c r="O11" s="106">
        <v>119.58213854442</v>
      </c>
      <c r="P11" s="106">
        <v>92.185244013756503</v>
      </c>
      <c r="Q11" s="193">
        <v>84.396068760585905</v>
      </c>
      <c r="R11" s="194">
        <v>77.323229707526565</v>
      </c>
      <c r="S11" s="191">
        <v>78.177126859464607</v>
      </c>
      <c r="T11" s="191">
        <v>65.289800756235877</v>
      </c>
      <c r="U11" s="191">
        <v>55.974226917467995</v>
      </c>
      <c r="V11" s="191">
        <v>50.669990266276621</v>
      </c>
      <c r="W11" s="191">
        <v>51.216180269273522</v>
      </c>
      <c r="X11" s="192">
        <v>60.585958780218029</v>
      </c>
      <c r="Z11" s="7" t="s">
        <v>203</v>
      </c>
      <c r="AA11" s="265">
        <v>88.383845025875047</v>
      </c>
      <c r="AB11" s="266"/>
      <c r="AC11" s="266"/>
      <c r="AD11" s="266"/>
      <c r="AE11" s="266"/>
      <c r="AF11" s="266"/>
      <c r="AG11" s="266"/>
      <c r="AH11" s="267"/>
    </row>
    <row r="12" spans="3:43" s="20" customFormat="1" ht="15" customHeight="1" thickBot="1" x14ac:dyDescent="0.3">
      <c r="C12" s="132" t="s">
        <v>203</v>
      </c>
      <c r="D12" s="52">
        <v>395.80329118239888</v>
      </c>
      <c r="E12" s="52">
        <v>358.4757854555225</v>
      </c>
      <c r="F12" s="52">
        <v>263.68258151126798</v>
      </c>
      <c r="G12" s="52">
        <v>255.45375126672957</v>
      </c>
      <c r="H12" s="52">
        <v>191.12126110194359</v>
      </c>
      <c r="I12" s="52">
        <v>175.40355023634717</v>
      </c>
      <c r="J12" s="52">
        <v>165.48859778580925</v>
      </c>
      <c r="K12" s="52">
        <v>196.65372880406269</v>
      </c>
      <c r="L12" s="52">
        <v>171.30462637947682</v>
      </c>
      <c r="M12" s="52">
        <v>129.96643868619</v>
      </c>
      <c r="N12" s="52">
        <v>115.64562626807407</v>
      </c>
      <c r="O12" s="52">
        <v>107.73724815882056</v>
      </c>
      <c r="P12" s="52">
        <v>112.49060597230104</v>
      </c>
      <c r="Q12" s="53">
        <v>88.383845025875047</v>
      </c>
      <c r="R12" s="61">
        <v>87.317255217421746</v>
      </c>
      <c r="S12" s="62">
        <v>83.994062965222767</v>
      </c>
      <c r="T12" s="62">
        <v>74.683720420071438</v>
      </c>
      <c r="U12" s="62">
        <v>58.408294645410749</v>
      </c>
      <c r="V12" s="62">
        <v>52.599555055945082</v>
      </c>
      <c r="W12" s="62">
        <v>49.466556584143234</v>
      </c>
      <c r="X12" s="63">
        <v>51.700381997838733</v>
      </c>
      <c r="Z12" s="158">
        <v>2020</v>
      </c>
      <c r="AA12" s="181" t="s">
        <v>8</v>
      </c>
      <c r="AB12" s="182" t="s">
        <v>9</v>
      </c>
      <c r="AC12" s="182" t="s">
        <v>10</v>
      </c>
      <c r="AD12" s="182" t="s">
        <v>11</v>
      </c>
      <c r="AE12" s="182" t="s">
        <v>12</v>
      </c>
      <c r="AF12" s="182" t="s">
        <v>13</v>
      </c>
      <c r="AG12" s="182" t="s">
        <v>14</v>
      </c>
      <c r="AH12" s="183" t="s">
        <v>15</v>
      </c>
    </row>
    <row r="13" spans="3:43" s="20" customFormat="1" ht="13.5" thickBot="1" x14ac:dyDescent="0.25">
      <c r="C13" s="31" t="s">
        <v>9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5"/>
      <c r="R13" s="45"/>
      <c r="S13" s="32"/>
      <c r="T13" s="32"/>
      <c r="U13" s="32"/>
      <c r="V13" s="32"/>
      <c r="W13" s="32"/>
      <c r="X13" s="33"/>
      <c r="Z13" s="149" t="s">
        <v>64</v>
      </c>
      <c r="AA13" s="49">
        <f>$R$5</f>
        <v>44.626636603940248</v>
      </c>
      <c r="AB13" s="49">
        <f>$R$14</f>
        <v>44.728875701356301</v>
      </c>
      <c r="AC13" s="49">
        <f>$R$23</f>
        <v>44.584196261464903</v>
      </c>
      <c r="AD13" s="49">
        <f>$R$32</f>
        <v>44.51315286547738</v>
      </c>
      <c r="AE13" s="49">
        <f>$R$32</f>
        <v>44.51315286547738</v>
      </c>
      <c r="AF13" s="49">
        <f>$R$50</f>
        <v>44.615421265647306</v>
      </c>
      <c r="AG13" s="49">
        <f>$R$59</f>
        <v>44.76452568431543</v>
      </c>
      <c r="AH13" s="50">
        <f>$R$68</f>
        <v>44.698068282541492</v>
      </c>
    </row>
    <row r="14" spans="3:43" s="20" customFormat="1" x14ac:dyDescent="0.2">
      <c r="C14" s="149" t="s">
        <v>64</v>
      </c>
      <c r="D14" s="46">
        <v>29.9828198717614</v>
      </c>
      <c r="E14" s="46">
        <v>30.912304277982201</v>
      </c>
      <c r="F14" s="46">
        <v>31.951887692870699</v>
      </c>
      <c r="G14" s="46">
        <v>32.907727127098198</v>
      </c>
      <c r="H14" s="46">
        <v>34.146939852897297</v>
      </c>
      <c r="I14" s="46">
        <v>35.2877054867051</v>
      </c>
      <c r="J14" s="46">
        <v>35.965770444813501</v>
      </c>
      <c r="K14" s="46">
        <v>36.874022862400103</v>
      </c>
      <c r="L14" s="46">
        <v>37.823349167247301</v>
      </c>
      <c r="M14" s="46">
        <v>38.9497463119923</v>
      </c>
      <c r="N14" s="46">
        <v>40.250194768248797</v>
      </c>
      <c r="O14" s="46">
        <v>40.767379264300402</v>
      </c>
      <c r="P14" s="46">
        <v>41.977481968496399</v>
      </c>
      <c r="Q14" s="47">
        <v>43.452502381189603</v>
      </c>
      <c r="R14" s="55">
        <v>44.728875701356301</v>
      </c>
      <c r="S14" s="56">
        <v>46.070029158540244</v>
      </c>
      <c r="T14" s="56">
        <v>47.211935545117477</v>
      </c>
      <c r="U14" s="56">
        <v>48.117492378334006</v>
      </c>
      <c r="V14" s="56">
        <v>48.902917045987799</v>
      </c>
      <c r="W14" s="56">
        <v>49.58216246210575</v>
      </c>
      <c r="X14" s="57">
        <v>50.213660981626262</v>
      </c>
      <c r="Z14" s="131" t="s">
        <v>65</v>
      </c>
      <c r="AA14" s="36">
        <f>$R$6</f>
        <v>45.79379426477653</v>
      </c>
      <c r="AB14" s="36">
        <f>$R$15</f>
        <v>45.875274683537533</v>
      </c>
      <c r="AC14" s="36">
        <f>$R$24</f>
        <v>45.662798043126195</v>
      </c>
      <c r="AD14" s="36">
        <f>$R$33</f>
        <v>45.548332778343344</v>
      </c>
      <c r="AE14" s="36">
        <f>$R$33</f>
        <v>45.548332778343344</v>
      </c>
      <c r="AF14" s="36">
        <f>$R$51</f>
        <v>45.701307417956436</v>
      </c>
      <c r="AG14" s="36">
        <f>$R$60</f>
        <v>45.878619299069086</v>
      </c>
      <c r="AH14" s="37">
        <f>$R$69</f>
        <v>45.767986594707132</v>
      </c>
    </row>
    <row r="15" spans="3:43" s="20" customFormat="1" x14ac:dyDescent="0.2">
      <c r="C15" s="131" t="s">
        <v>65</v>
      </c>
      <c r="D15" s="38">
        <v>26.119297535676498</v>
      </c>
      <c r="E15" s="38">
        <v>27.407007208406899</v>
      </c>
      <c r="F15" s="38">
        <v>29.027102918252201</v>
      </c>
      <c r="G15" s="38">
        <v>30.5811684525111</v>
      </c>
      <c r="H15" s="38">
        <v>32.479358281261</v>
      </c>
      <c r="I15" s="38">
        <v>33.830136258214097</v>
      </c>
      <c r="J15" s="38">
        <v>34.0971635439628</v>
      </c>
      <c r="K15" s="38">
        <v>35.154154811684101</v>
      </c>
      <c r="L15" s="38">
        <v>36.0164521921293</v>
      </c>
      <c r="M15" s="38">
        <v>37.110517756061803</v>
      </c>
      <c r="N15" s="38">
        <v>38.502997822240403</v>
      </c>
      <c r="O15" s="38">
        <v>39.196624064681401</v>
      </c>
      <c r="P15" s="38">
        <v>41.107517548058901</v>
      </c>
      <c r="Q15" s="51">
        <v>43.948</v>
      </c>
      <c r="R15" s="58">
        <v>45.875274683537533</v>
      </c>
      <c r="S15" s="59">
        <v>47.907272853002738</v>
      </c>
      <c r="T15" s="59">
        <v>49.83451239136788</v>
      </c>
      <c r="U15" s="59">
        <v>51.444568023785301</v>
      </c>
      <c r="V15" s="59">
        <v>52.264193513322809</v>
      </c>
      <c r="W15" s="59">
        <v>52.924383608884291</v>
      </c>
      <c r="X15" s="60">
        <v>53.229949852505186</v>
      </c>
      <c r="Z15" s="131" t="s">
        <v>206</v>
      </c>
      <c r="AA15" s="36">
        <f>$R$7</f>
        <v>55.915469673090243</v>
      </c>
      <c r="AB15" s="36">
        <f>$R$16</f>
        <v>55.90397418129173</v>
      </c>
      <c r="AC15" s="36">
        <f>$R$25</f>
        <v>56.009874780085035</v>
      </c>
      <c r="AD15" s="36">
        <f>$R$34</f>
        <v>55.836841871822386</v>
      </c>
      <c r="AE15" s="36">
        <f>$R$34</f>
        <v>55.836841871822386</v>
      </c>
      <c r="AF15" s="36">
        <f>$R$52</f>
        <v>55.815216130072173</v>
      </c>
      <c r="AG15" s="36">
        <f>$R$61</f>
        <v>55.697054074588749</v>
      </c>
      <c r="AH15" s="37">
        <f>$R$70</f>
        <v>55.501099588337333</v>
      </c>
    </row>
    <row r="16" spans="3:43" s="20" customFormat="1" x14ac:dyDescent="0.2">
      <c r="C16" s="131" t="s">
        <v>206</v>
      </c>
      <c r="D16" s="38">
        <v>54.15</v>
      </c>
      <c r="E16" s="38">
        <v>51.062315053354403</v>
      </c>
      <c r="F16" s="38">
        <v>52.076018249573302</v>
      </c>
      <c r="G16" s="38">
        <v>52.764244123680001</v>
      </c>
      <c r="H16" s="38">
        <v>54.692837736325899</v>
      </c>
      <c r="I16" s="38">
        <v>56.582893023488801</v>
      </c>
      <c r="J16" s="38">
        <v>56.4747061102711</v>
      </c>
      <c r="K16" s="38">
        <v>52.488571497119999</v>
      </c>
      <c r="L16" s="38">
        <v>49.707194394226001</v>
      </c>
      <c r="M16" s="38">
        <v>47.698968655944398</v>
      </c>
      <c r="N16" s="38">
        <v>47.1883135864324</v>
      </c>
      <c r="O16" s="38">
        <v>50.071814795941101</v>
      </c>
      <c r="P16" s="38">
        <v>50.634030999539704</v>
      </c>
      <c r="Q16" s="51">
        <v>54.870577448924401</v>
      </c>
      <c r="R16" s="58">
        <v>55.90397418129173</v>
      </c>
      <c r="S16" s="59">
        <v>56.85353979529615</v>
      </c>
      <c r="T16" s="59">
        <v>59.41669493289713</v>
      </c>
      <c r="U16" s="59">
        <v>66.619916492904125</v>
      </c>
      <c r="V16" s="59">
        <v>75.707193950941416</v>
      </c>
      <c r="W16" s="59">
        <v>84.83436444852903</v>
      </c>
      <c r="X16" s="60">
        <v>90.512923391590988</v>
      </c>
      <c r="Z16" s="131" t="s">
        <v>207</v>
      </c>
      <c r="AA16" s="36">
        <f>$R$8</f>
        <v>69.005886985824404</v>
      </c>
      <c r="AB16" s="36">
        <f>$R$17</f>
        <v>68.991501453692834</v>
      </c>
      <c r="AC16" s="36">
        <f>$R$26</f>
        <v>69.276590216942651</v>
      </c>
      <c r="AD16" s="36">
        <f>$R$35</f>
        <v>69.104282099386367</v>
      </c>
      <c r="AE16" s="36">
        <f>$R$35</f>
        <v>69.104282099386367</v>
      </c>
      <c r="AF16" s="36">
        <f>$R$53</f>
        <v>69.161535246640341</v>
      </c>
      <c r="AG16" s="36">
        <f>$R$62</f>
        <v>69.016395440949495</v>
      </c>
      <c r="AH16" s="37">
        <f>$R$71</f>
        <v>68.81868668793129</v>
      </c>
    </row>
    <row r="17" spans="3:34" s="20" customFormat="1" x14ac:dyDescent="0.2">
      <c r="C17" s="131" t="s">
        <v>207</v>
      </c>
      <c r="D17" s="38">
        <v>83.39</v>
      </c>
      <c r="E17" s="38">
        <v>77.181914385869604</v>
      </c>
      <c r="F17" s="38">
        <v>72.168670921751101</v>
      </c>
      <c r="G17" s="38">
        <v>75.775944314742006</v>
      </c>
      <c r="H17" s="38">
        <v>75.611813185827899</v>
      </c>
      <c r="I17" s="38">
        <v>78.2011687985527</v>
      </c>
      <c r="J17" s="38">
        <v>77.434441623032598</v>
      </c>
      <c r="K17" s="38">
        <v>73.0373117957365</v>
      </c>
      <c r="L17" s="38">
        <v>68.650838880657005</v>
      </c>
      <c r="M17" s="38">
        <v>65.748951677669695</v>
      </c>
      <c r="N17" s="38">
        <v>63.254287505054499</v>
      </c>
      <c r="O17" s="38">
        <v>64.465065960465694</v>
      </c>
      <c r="P17" s="38">
        <v>63.6417353137604</v>
      </c>
      <c r="Q17" s="51">
        <v>67.733337493961798</v>
      </c>
      <c r="R17" s="58">
        <v>68.991501453692834</v>
      </c>
      <c r="S17" s="59">
        <v>70.969008684093041</v>
      </c>
      <c r="T17" s="59">
        <v>72.953954325225425</v>
      </c>
      <c r="U17" s="59">
        <v>79.00248010023347</v>
      </c>
      <c r="V17" s="59">
        <v>88.309270352624836</v>
      </c>
      <c r="W17" s="59">
        <v>99.725461721583713</v>
      </c>
      <c r="X17" s="60">
        <v>108.37134266221543</v>
      </c>
      <c r="Z17" s="131" t="s">
        <v>208</v>
      </c>
      <c r="AA17" s="36">
        <f>$R$9</f>
        <v>159.53985082587948</v>
      </c>
      <c r="AB17" s="36">
        <f>$R$18</f>
        <v>161.82962956775674</v>
      </c>
      <c r="AC17" s="36">
        <f>$R$27</f>
        <v>160.26429435504775</v>
      </c>
      <c r="AD17" s="36">
        <f>$R$36</f>
        <v>159.65490543662321</v>
      </c>
      <c r="AE17" s="36">
        <f>$R$36</f>
        <v>159.65490543662321</v>
      </c>
      <c r="AF17" s="36">
        <f>$R$54</f>
        <v>161.53402483870437</v>
      </c>
      <c r="AG17" s="36">
        <f>$R$63</f>
        <v>164.33072344985607</v>
      </c>
      <c r="AH17" s="37">
        <f>$R$72</f>
        <v>163.86012462633707</v>
      </c>
    </row>
    <row r="18" spans="3:34" s="20" customFormat="1" x14ac:dyDescent="0.2">
      <c r="C18" s="131" t="s">
        <v>208</v>
      </c>
      <c r="D18" s="38">
        <v>24.19</v>
      </c>
      <c r="E18" s="38">
        <v>27.996777560974699</v>
      </c>
      <c r="F18" s="38">
        <v>30.770183652483698</v>
      </c>
      <c r="G18" s="38">
        <v>35.001117996257499</v>
      </c>
      <c r="H18" s="38">
        <v>42.054746811496003</v>
      </c>
      <c r="I18" s="38">
        <v>50.418762559756402</v>
      </c>
      <c r="J18" s="38">
        <v>56.9395527406733</v>
      </c>
      <c r="K18" s="38">
        <v>63.230711101758097</v>
      </c>
      <c r="L18" s="38">
        <v>69.884998665361707</v>
      </c>
      <c r="M18" s="38">
        <v>90.812512582737597</v>
      </c>
      <c r="N18" s="38">
        <v>117.82865379486201</v>
      </c>
      <c r="O18" s="38">
        <v>121.220875941438</v>
      </c>
      <c r="P18" s="38">
        <v>129.64980783823401</v>
      </c>
      <c r="Q18" s="51">
        <v>143.80170579206299</v>
      </c>
      <c r="R18" s="58">
        <v>161.82962956775674</v>
      </c>
      <c r="S18" s="59">
        <v>194.68242590458163</v>
      </c>
      <c r="T18" s="59">
        <v>226.17626490238419</v>
      </c>
      <c r="U18" s="59">
        <v>243.46228286767357</v>
      </c>
      <c r="V18" s="59">
        <v>251.1137256700454</v>
      </c>
      <c r="W18" s="59">
        <v>262.25860813565322</v>
      </c>
      <c r="X18" s="60">
        <v>282.17936700127154</v>
      </c>
      <c r="Z18" s="131" t="s">
        <v>209</v>
      </c>
      <c r="AA18" s="36">
        <f>$R$10</f>
        <v>117.35008312459499</v>
      </c>
      <c r="AB18" s="36">
        <f>$R$19</f>
        <v>118.75505849086434</v>
      </c>
      <c r="AC18" s="36">
        <f>$R$28</f>
        <v>117.48028412935145</v>
      </c>
      <c r="AD18" s="36">
        <f>$R$37</f>
        <v>116.9765966345028</v>
      </c>
      <c r="AE18" s="36">
        <f>$R$37</f>
        <v>116.9765966345028</v>
      </c>
      <c r="AF18" s="36">
        <f>$R$55</f>
        <v>117.93489671989541</v>
      </c>
      <c r="AG18" s="36">
        <f>$R$64</f>
        <v>119.60040544498042</v>
      </c>
      <c r="AH18" s="37">
        <f>$R$73</f>
        <v>119.16756190818415</v>
      </c>
    </row>
    <row r="19" spans="3:34" s="20" customFormat="1" x14ac:dyDescent="0.2">
      <c r="C19" s="131" t="s">
        <v>209</v>
      </c>
      <c r="D19" s="38">
        <v>17.72</v>
      </c>
      <c r="E19" s="38">
        <v>20.4426686063115</v>
      </c>
      <c r="F19" s="38">
        <v>23.796438452857</v>
      </c>
      <c r="G19" s="38">
        <v>26.218942937517198</v>
      </c>
      <c r="H19" s="38">
        <v>32.117716114369699</v>
      </c>
      <c r="I19" s="38">
        <v>38.123878362988499</v>
      </c>
      <c r="J19" s="38">
        <v>42.867573004206001</v>
      </c>
      <c r="K19" s="38">
        <v>46.177304659843699</v>
      </c>
      <c r="L19" s="38">
        <v>50.498825540744399</v>
      </c>
      <c r="M19" s="38">
        <v>63.255940769258999</v>
      </c>
      <c r="N19" s="38">
        <v>81.022021236467097</v>
      </c>
      <c r="O19" s="38">
        <v>87.419951565575602</v>
      </c>
      <c r="P19" s="38">
        <v>95.294258443432298</v>
      </c>
      <c r="Q19" s="51">
        <v>107.25617376737399</v>
      </c>
      <c r="R19" s="58">
        <v>118.75505849086434</v>
      </c>
      <c r="S19" s="59">
        <v>136.33873475015181</v>
      </c>
      <c r="T19" s="59">
        <v>158.20073339635064</v>
      </c>
      <c r="U19" s="59">
        <v>179.46014273166492</v>
      </c>
      <c r="V19" s="59">
        <v>191.63560189708957</v>
      </c>
      <c r="W19" s="59">
        <v>198.92551917464104</v>
      </c>
      <c r="X19" s="60">
        <v>207.1987765292333</v>
      </c>
      <c r="Z19" s="131" t="s">
        <v>202</v>
      </c>
      <c r="AA19" s="36">
        <f>$R$11</f>
        <v>77.323229707526565</v>
      </c>
      <c r="AB19" s="36">
        <f>$R$20</f>
        <v>77.285974626081469</v>
      </c>
      <c r="AC19" s="36">
        <f>$R$29</f>
        <v>78.58912153479902</v>
      </c>
      <c r="AD19" s="36">
        <f>$R$38</f>
        <v>79.016853352419957</v>
      </c>
      <c r="AE19" s="36">
        <f>$R$47</f>
        <v>78.564464046446133</v>
      </c>
      <c r="AF19" s="36">
        <f>$R$56</f>
        <v>78.993746597420326</v>
      </c>
      <c r="AG19" s="36">
        <f>$R$65</f>
        <v>78.520344254881238</v>
      </c>
      <c r="AH19" s="37">
        <f>$R$74</f>
        <v>78.949361909052669</v>
      </c>
    </row>
    <row r="20" spans="3:34" s="20" customFormat="1" ht="13.5" thickBot="1" x14ac:dyDescent="0.25">
      <c r="C20" s="131" t="s">
        <v>202</v>
      </c>
      <c r="D20" s="106">
        <v>323.24</v>
      </c>
      <c r="E20" s="106">
        <v>293.021080653284</v>
      </c>
      <c r="F20" s="106">
        <v>209.72376928704699</v>
      </c>
      <c r="G20" s="106">
        <v>196.310280193133</v>
      </c>
      <c r="H20" s="106">
        <v>158.754581667715</v>
      </c>
      <c r="I20" s="106">
        <v>149.95765335075899</v>
      </c>
      <c r="J20" s="106">
        <v>173.09084652936599</v>
      </c>
      <c r="K20" s="106">
        <v>168.802070694815</v>
      </c>
      <c r="L20" s="106">
        <v>124.96210980504399</v>
      </c>
      <c r="M20" s="106">
        <v>118.955012013028</v>
      </c>
      <c r="N20" s="106">
        <v>113.157580612229</v>
      </c>
      <c r="O20" s="106">
        <v>119.58213854442</v>
      </c>
      <c r="P20" s="106">
        <v>92.185244013756503</v>
      </c>
      <c r="Q20" s="193">
        <v>84.396068760585905</v>
      </c>
      <c r="R20" s="194">
        <v>77.285974626081469</v>
      </c>
      <c r="S20" s="191">
        <v>77.997029624313043</v>
      </c>
      <c r="T20" s="191">
        <v>64.997830960063268</v>
      </c>
      <c r="U20" s="191">
        <v>53.927476469665336</v>
      </c>
      <c r="V20" s="191">
        <v>48.705694234490458</v>
      </c>
      <c r="W20" s="191">
        <v>54.3540851073098</v>
      </c>
      <c r="X20" s="192">
        <v>71.83686525912907</v>
      </c>
      <c r="Z20" s="132" t="s">
        <v>203</v>
      </c>
      <c r="AA20" s="36">
        <f>$R$12</f>
        <v>87.317255217421746</v>
      </c>
      <c r="AB20" s="36">
        <f>$R$21</f>
        <v>87.242683826632643</v>
      </c>
      <c r="AC20" s="36">
        <f>$R$30</f>
        <v>88.435832358600109</v>
      </c>
      <c r="AD20" s="36">
        <f>$R$39</f>
        <v>88.890349708312868</v>
      </c>
      <c r="AE20" s="36">
        <f>$R$48</f>
        <v>88.360636516436728</v>
      </c>
      <c r="AF20" s="36">
        <f>$R$57</f>
        <v>88.816692741135924</v>
      </c>
      <c r="AG20" s="36">
        <f>$R$66</f>
        <v>88.32386322827179</v>
      </c>
      <c r="AH20" s="37">
        <f>$R$75</f>
        <v>88.779710185364124</v>
      </c>
    </row>
    <row r="21" spans="3:34" s="20" customFormat="1" ht="14.25" thickBot="1" x14ac:dyDescent="0.3">
      <c r="C21" s="132" t="s">
        <v>203</v>
      </c>
      <c r="D21" s="52">
        <v>395.80329118239888</v>
      </c>
      <c r="E21" s="52">
        <v>358.4757854555225</v>
      </c>
      <c r="F21" s="52">
        <v>263.68258151126798</v>
      </c>
      <c r="G21" s="52">
        <v>255.45375126672957</v>
      </c>
      <c r="H21" s="52">
        <v>191.12126110194359</v>
      </c>
      <c r="I21" s="52">
        <v>175.40355023634717</v>
      </c>
      <c r="J21" s="52">
        <v>165.48859778580925</v>
      </c>
      <c r="K21" s="52">
        <v>196.65372880406269</v>
      </c>
      <c r="L21" s="52">
        <v>171.30462637947682</v>
      </c>
      <c r="M21" s="52">
        <v>129.96643868619</v>
      </c>
      <c r="N21" s="52">
        <v>115.64562626807407</v>
      </c>
      <c r="O21" s="52">
        <v>107.73724815882056</v>
      </c>
      <c r="P21" s="52">
        <v>112.49060597230104</v>
      </c>
      <c r="Q21" s="53">
        <v>88.383845025875047</v>
      </c>
      <c r="R21" s="61">
        <v>87.242683826632643</v>
      </c>
      <c r="S21" s="62">
        <v>83.64502395994937</v>
      </c>
      <c r="T21" s="62">
        <v>74.072904956095798</v>
      </c>
      <c r="U21" s="62">
        <v>55.964605154867847</v>
      </c>
      <c r="V21" s="62">
        <v>50.189297419537631</v>
      </c>
      <c r="W21" s="62">
        <v>52.024090810672206</v>
      </c>
      <c r="X21" s="63">
        <v>60.616827944948227</v>
      </c>
      <c r="Z21" s="158">
        <v>2025</v>
      </c>
      <c r="AA21" s="181" t="s">
        <v>8</v>
      </c>
      <c r="AB21" s="182" t="s">
        <v>9</v>
      </c>
      <c r="AC21" s="182" t="s">
        <v>10</v>
      </c>
      <c r="AD21" s="182" t="s">
        <v>11</v>
      </c>
      <c r="AE21" s="182" t="s">
        <v>12</v>
      </c>
      <c r="AF21" s="182" t="s">
        <v>13</v>
      </c>
      <c r="AG21" s="182" t="s">
        <v>14</v>
      </c>
      <c r="AH21" s="183" t="s">
        <v>15</v>
      </c>
    </row>
    <row r="22" spans="3:34" s="20" customFormat="1" ht="13.5" thickBot="1" x14ac:dyDescent="0.25">
      <c r="C22" s="31" t="s">
        <v>10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45"/>
      <c r="S22" s="32"/>
      <c r="T22" s="32"/>
      <c r="U22" s="32"/>
      <c r="V22" s="32"/>
      <c r="W22" s="32"/>
      <c r="X22" s="33"/>
      <c r="Z22" s="149" t="s">
        <v>64</v>
      </c>
      <c r="AA22" s="22">
        <f>$S$5</f>
        <v>45.78399104408534</v>
      </c>
      <c r="AB22" s="22">
        <f>$S$14</f>
        <v>46.070029158540244</v>
      </c>
      <c r="AC22" s="22">
        <f>$S$23</f>
        <v>45.822777540285308</v>
      </c>
      <c r="AD22" s="22">
        <f>$S$32</f>
        <v>45.630147037518789</v>
      </c>
      <c r="AE22" s="22">
        <f>$S$32</f>
        <v>45.630147037518789</v>
      </c>
      <c r="AF22" s="22">
        <f>$S$50</f>
        <v>45.787985743637257</v>
      </c>
      <c r="AG22" s="22">
        <f>$S$59</f>
        <v>46.10733351040183</v>
      </c>
      <c r="AH22" s="23">
        <f>$S$68</f>
        <v>45.931999582498584</v>
      </c>
    </row>
    <row r="23" spans="3:34" s="20" customFormat="1" x14ac:dyDescent="0.2">
      <c r="C23" s="149" t="s">
        <v>64</v>
      </c>
      <c r="D23" s="46">
        <v>29.9828198717614</v>
      </c>
      <c r="E23" s="46">
        <v>30.912304277982201</v>
      </c>
      <c r="F23" s="46">
        <v>31.951887692870699</v>
      </c>
      <c r="G23" s="46">
        <v>32.907727127098198</v>
      </c>
      <c r="H23" s="46">
        <v>34.146939852897297</v>
      </c>
      <c r="I23" s="46">
        <v>35.2877054867051</v>
      </c>
      <c r="J23" s="46">
        <v>35.965770444813501</v>
      </c>
      <c r="K23" s="46">
        <v>36.874022862400103</v>
      </c>
      <c r="L23" s="46">
        <v>37.823349167247301</v>
      </c>
      <c r="M23" s="46">
        <v>38.9497463119923</v>
      </c>
      <c r="N23" s="46">
        <v>40.250194768248797</v>
      </c>
      <c r="O23" s="46">
        <v>40.767379264300402</v>
      </c>
      <c r="P23" s="46">
        <v>41.977481968496399</v>
      </c>
      <c r="Q23" s="47">
        <v>43.452502381189603</v>
      </c>
      <c r="R23" s="55">
        <v>44.584196261464903</v>
      </c>
      <c r="S23" s="56">
        <v>45.822777540285308</v>
      </c>
      <c r="T23" s="56">
        <v>46.795480036496649</v>
      </c>
      <c r="U23" s="56">
        <v>47.518674614073795</v>
      </c>
      <c r="V23" s="56">
        <v>48.103096362285633</v>
      </c>
      <c r="W23" s="56">
        <v>48.571520287190161</v>
      </c>
      <c r="X23" s="57">
        <v>48.987662960676289</v>
      </c>
      <c r="Z23" s="131" t="s">
        <v>65</v>
      </c>
      <c r="AA23" s="5">
        <f>$S$6</f>
        <v>47.666625009647369</v>
      </c>
      <c r="AB23" s="5">
        <f>$S$15</f>
        <v>47.907272853002738</v>
      </c>
      <c r="AC23" s="5">
        <f>$S$24</f>
        <v>47.529866542894332</v>
      </c>
      <c r="AD23" s="5">
        <f>$S$33</f>
        <v>47.231764000249861</v>
      </c>
      <c r="AE23" s="5">
        <f>$S$33</f>
        <v>47.231764000249861</v>
      </c>
      <c r="AF23" s="5">
        <f>$S$51</f>
        <v>47.499548818224646</v>
      </c>
      <c r="AG23" s="5">
        <f>$S$60</f>
        <v>47.906356943394989</v>
      </c>
      <c r="AH23" s="6">
        <f>$S$69</f>
        <v>47.61971342629014</v>
      </c>
    </row>
    <row r="24" spans="3:34" s="20" customFormat="1" x14ac:dyDescent="0.2">
      <c r="C24" s="131" t="s">
        <v>65</v>
      </c>
      <c r="D24" s="38">
        <v>26.119297535676498</v>
      </c>
      <c r="E24" s="38">
        <v>27.407007208406899</v>
      </c>
      <c r="F24" s="38">
        <v>29.027102918252201</v>
      </c>
      <c r="G24" s="38">
        <v>30.5811684525111</v>
      </c>
      <c r="H24" s="38">
        <v>32.479358281261</v>
      </c>
      <c r="I24" s="38">
        <v>33.830136258214097</v>
      </c>
      <c r="J24" s="38">
        <v>34.0971635439628</v>
      </c>
      <c r="K24" s="38">
        <v>35.154154811684101</v>
      </c>
      <c r="L24" s="38">
        <v>36.0164521921293</v>
      </c>
      <c r="M24" s="38">
        <v>37.110517756061803</v>
      </c>
      <c r="N24" s="38">
        <v>38.502997822240403</v>
      </c>
      <c r="O24" s="38">
        <v>39.196624064681401</v>
      </c>
      <c r="P24" s="38">
        <v>41.107517548058901</v>
      </c>
      <c r="Q24" s="51">
        <v>43.948</v>
      </c>
      <c r="R24" s="58">
        <v>45.662798043126195</v>
      </c>
      <c r="S24" s="59">
        <v>47.529866542894332</v>
      </c>
      <c r="T24" s="59">
        <v>49.199373665216406</v>
      </c>
      <c r="U24" s="59">
        <v>50.358210959957191</v>
      </c>
      <c r="V24" s="59">
        <v>50.73621859402175</v>
      </c>
      <c r="W24" s="59">
        <v>50.928058413643505</v>
      </c>
      <c r="X24" s="60">
        <v>50.994786362706158</v>
      </c>
      <c r="Z24" s="131" t="s">
        <v>206</v>
      </c>
      <c r="AA24" s="5">
        <f>$S$7</f>
        <v>56.521347710012527</v>
      </c>
      <c r="AB24" s="5">
        <f>$S$16</f>
        <v>56.85353979529615</v>
      </c>
      <c r="AC24" s="5">
        <f>$S$25</f>
        <v>57.069389494608792</v>
      </c>
      <c r="AD24" s="5">
        <f>$S$34</f>
        <v>56.800722732377309</v>
      </c>
      <c r="AE24" s="5">
        <f>$S$34</f>
        <v>56.800722732377309</v>
      </c>
      <c r="AF24" s="5">
        <f>$S$52</f>
        <v>56.28087712668448</v>
      </c>
      <c r="AG24" s="5">
        <f>$S$61</f>
        <v>56.040101637866343</v>
      </c>
      <c r="AH24" s="6">
        <f>$S$70</f>
        <v>55.68559660315141</v>
      </c>
    </row>
    <row r="25" spans="3:34" s="20" customFormat="1" x14ac:dyDescent="0.2">
      <c r="C25" s="131" t="s">
        <v>206</v>
      </c>
      <c r="D25" s="38">
        <v>54.15</v>
      </c>
      <c r="E25" s="38">
        <v>51.062315053354403</v>
      </c>
      <c r="F25" s="38">
        <v>52.076018249573302</v>
      </c>
      <c r="G25" s="38">
        <v>52.764244123680001</v>
      </c>
      <c r="H25" s="38">
        <v>54.692837736325899</v>
      </c>
      <c r="I25" s="38">
        <v>56.582893023488801</v>
      </c>
      <c r="J25" s="38">
        <v>56.4747061102711</v>
      </c>
      <c r="K25" s="38">
        <v>52.488571497119999</v>
      </c>
      <c r="L25" s="38">
        <v>49.707194394226001</v>
      </c>
      <c r="M25" s="38">
        <v>47.698968655944398</v>
      </c>
      <c r="N25" s="38">
        <v>47.1883135864324</v>
      </c>
      <c r="O25" s="38">
        <v>50.071814795941101</v>
      </c>
      <c r="P25" s="38">
        <v>50.634030999539704</v>
      </c>
      <c r="Q25" s="51">
        <v>54.870577448924401</v>
      </c>
      <c r="R25" s="58">
        <v>56.009874780085035</v>
      </c>
      <c r="S25" s="59">
        <v>57.069389494608792</v>
      </c>
      <c r="T25" s="59">
        <v>59.399543944704483</v>
      </c>
      <c r="U25" s="59">
        <v>66.078302614280531</v>
      </c>
      <c r="V25" s="59">
        <v>74.196466041376198</v>
      </c>
      <c r="W25" s="59">
        <v>81.759702141057829</v>
      </c>
      <c r="X25" s="60">
        <v>85.653099710482323</v>
      </c>
      <c r="Z25" s="131" t="s">
        <v>207</v>
      </c>
      <c r="AA25" s="5">
        <f>$S$8</f>
        <v>70.615137519064547</v>
      </c>
      <c r="AB25" s="5">
        <f>$S$17</f>
        <v>70.969008684093041</v>
      </c>
      <c r="AC25" s="5">
        <f>$S$26</f>
        <v>71.383897662436297</v>
      </c>
      <c r="AD25" s="5">
        <f>$S$35</f>
        <v>71.063789358768716</v>
      </c>
      <c r="AE25" s="5">
        <f>$S$35</f>
        <v>71.063789358768716</v>
      </c>
      <c r="AF25" s="5">
        <f>$S$53</f>
        <v>70.708230078401996</v>
      </c>
      <c r="AG25" s="5">
        <f>$S$62</f>
        <v>70.467320086221079</v>
      </c>
      <c r="AH25" s="6">
        <f>$S$71</f>
        <v>70.049841118046658</v>
      </c>
    </row>
    <row r="26" spans="3:34" s="20" customFormat="1" x14ac:dyDescent="0.2">
      <c r="C26" s="131" t="s">
        <v>207</v>
      </c>
      <c r="D26" s="38">
        <v>83.39</v>
      </c>
      <c r="E26" s="38">
        <v>77.181914385869604</v>
      </c>
      <c r="F26" s="38">
        <v>72.168670921751101</v>
      </c>
      <c r="G26" s="38">
        <v>75.775944314742006</v>
      </c>
      <c r="H26" s="38">
        <v>75.611813185827899</v>
      </c>
      <c r="I26" s="38">
        <v>78.2011687985527</v>
      </c>
      <c r="J26" s="38">
        <v>77.434441623032598</v>
      </c>
      <c r="K26" s="38">
        <v>73.0373117957365</v>
      </c>
      <c r="L26" s="38">
        <v>68.650838880657005</v>
      </c>
      <c r="M26" s="38">
        <v>65.748951677669695</v>
      </c>
      <c r="N26" s="38">
        <v>63.254287505054499</v>
      </c>
      <c r="O26" s="38">
        <v>64.465065960465694</v>
      </c>
      <c r="P26" s="38">
        <v>63.6417353137604</v>
      </c>
      <c r="Q26" s="51">
        <v>67.733337493961798</v>
      </c>
      <c r="R26" s="58">
        <v>69.276590216942651</v>
      </c>
      <c r="S26" s="59">
        <v>71.383897662436297</v>
      </c>
      <c r="T26" s="59">
        <v>73.187641228708401</v>
      </c>
      <c r="U26" s="59">
        <v>78.729128923170848</v>
      </c>
      <c r="V26" s="59">
        <v>87.008127104167514</v>
      </c>
      <c r="W26" s="59">
        <v>96.734725451682706</v>
      </c>
      <c r="X26" s="60">
        <v>103.32925434207027</v>
      </c>
      <c r="Z26" s="131" t="s">
        <v>208</v>
      </c>
      <c r="AA26" s="5">
        <f>$S$9</f>
        <v>187.28640847245836</v>
      </c>
      <c r="AB26" s="5">
        <f>$S$18</f>
        <v>194.68242590458163</v>
      </c>
      <c r="AC26" s="5">
        <f>$S$27</f>
        <v>191.0824271513213</v>
      </c>
      <c r="AD26" s="5">
        <f>$S$36</f>
        <v>187.98575594149392</v>
      </c>
      <c r="AE26" s="5">
        <f>$S$36</f>
        <v>187.98575594149392</v>
      </c>
      <c r="AF26" s="5">
        <f>$S$54</f>
        <v>193.16473476255527</v>
      </c>
      <c r="AG26" s="5">
        <f>$S$63</f>
        <v>201.54725247828887</v>
      </c>
      <c r="AH26" s="6">
        <f>$S$72</f>
        <v>199.0005688841236</v>
      </c>
    </row>
    <row r="27" spans="3:34" s="20" customFormat="1" x14ac:dyDescent="0.2">
      <c r="C27" s="131" t="s">
        <v>208</v>
      </c>
      <c r="D27" s="38">
        <v>24.19</v>
      </c>
      <c r="E27" s="38">
        <v>27.996777560974699</v>
      </c>
      <c r="F27" s="38">
        <v>30.770183652483698</v>
      </c>
      <c r="G27" s="38">
        <v>35.001117996257499</v>
      </c>
      <c r="H27" s="38">
        <v>42.054746811496003</v>
      </c>
      <c r="I27" s="38">
        <v>50.418762559756402</v>
      </c>
      <c r="J27" s="38">
        <v>56.9395527406733</v>
      </c>
      <c r="K27" s="38">
        <v>63.230711101758097</v>
      </c>
      <c r="L27" s="38">
        <v>69.884998665361707</v>
      </c>
      <c r="M27" s="38">
        <v>90.812512582737597</v>
      </c>
      <c r="N27" s="38">
        <v>117.82865379486201</v>
      </c>
      <c r="O27" s="38">
        <v>121.220875941438</v>
      </c>
      <c r="P27" s="38">
        <v>129.64980783823401</v>
      </c>
      <c r="Q27" s="51">
        <v>143.80170579206299</v>
      </c>
      <c r="R27" s="58">
        <v>160.26429435504775</v>
      </c>
      <c r="S27" s="59">
        <v>191.0824271513213</v>
      </c>
      <c r="T27" s="59">
        <v>218.52600519528528</v>
      </c>
      <c r="U27" s="59">
        <v>231.1657266560949</v>
      </c>
      <c r="V27" s="59">
        <v>234.08908229342083</v>
      </c>
      <c r="W27" s="59">
        <v>239.99037650248974</v>
      </c>
      <c r="X27" s="60">
        <v>252.92367589745569</v>
      </c>
      <c r="Z27" s="131" t="s">
        <v>209</v>
      </c>
      <c r="AA27" s="5">
        <f>$S$10</f>
        <v>131.90409625113062</v>
      </c>
      <c r="AB27" s="5">
        <f>$S$19</f>
        <v>136.33873475015181</v>
      </c>
      <c r="AC27" s="5">
        <f>$S$28</f>
        <v>133.99801426613053</v>
      </c>
      <c r="AD27" s="5">
        <f>$S$37</f>
        <v>132.12950553582431</v>
      </c>
      <c r="AE27" s="5">
        <f>$S$37</f>
        <v>132.12950553582431</v>
      </c>
      <c r="AF27" s="5">
        <f>$S$55</f>
        <v>134.12043086417228</v>
      </c>
      <c r="AG27" s="5">
        <f>$S$64</f>
        <v>138.48188786332244</v>
      </c>
      <c r="AH27" s="6">
        <f>$S$73</f>
        <v>136.90555125269907</v>
      </c>
    </row>
    <row r="28" spans="3:34" s="20" customFormat="1" x14ac:dyDescent="0.2">
      <c r="C28" s="131" t="s">
        <v>209</v>
      </c>
      <c r="D28" s="38">
        <v>17.72</v>
      </c>
      <c r="E28" s="38">
        <v>20.4426686063115</v>
      </c>
      <c r="F28" s="38">
        <v>23.796438452857</v>
      </c>
      <c r="G28" s="38">
        <v>26.218942937517198</v>
      </c>
      <c r="H28" s="38">
        <v>32.117716114369699</v>
      </c>
      <c r="I28" s="38">
        <v>38.123878362988499</v>
      </c>
      <c r="J28" s="38">
        <v>42.867573004206001</v>
      </c>
      <c r="K28" s="38">
        <v>46.177304659843699</v>
      </c>
      <c r="L28" s="38">
        <v>50.498825540744399</v>
      </c>
      <c r="M28" s="38">
        <v>63.255940769258999</v>
      </c>
      <c r="N28" s="38">
        <v>81.022021236467097</v>
      </c>
      <c r="O28" s="38">
        <v>87.419951565575602</v>
      </c>
      <c r="P28" s="38">
        <v>95.294258443432298</v>
      </c>
      <c r="Q28" s="51">
        <v>107.25617376737399</v>
      </c>
      <c r="R28" s="58">
        <v>117.48028412935145</v>
      </c>
      <c r="S28" s="59">
        <v>133.99801426613053</v>
      </c>
      <c r="T28" s="59">
        <v>153.14495200758941</v>
      </c>
      <c r="U28" s="59">
        <v>170.63476449834894</v>
      </c>
      <c r="V28" s="59">
        <v>178.90182665060428</v>
      </c>
      <c r="W28" s="59">
        <v>182.29020130098189</v>
      </c>
      <c r="X28" s="60">
        <v>186.21975251381525</v>
      </c>
      <c r="Z28" s="131" t="s">
        <v>202</v>
      </c>
      <c r="AA28" s="59">
        <f>$S$11</f>
        <v>78.177126859464607</v>
      </c>
      <c r="AB28" s="59">
        <f>$S$20</f>
        <v>77.997029624313043</v>
      </c>
      <c r="AC28" s="59">
        <f>$S$29</f>
        <v>79.837742225019099</v>
      </c>
      <c r="AD28" s="59">
        <f>$S$38</f>
        <v>80.547156148944666</v>
      </c>
      <c r="AE28" s="59">
        <f>$S$47</f>
        <v>80.151282248606947</v>
      </c>
      <c r="AF28" s="59">
        <f>$S$56</f>
        <v>80.867572124504164</v>
      </c>
      <c r="AG28" s="59">
        <f>$S$65</f>
        <v>80.061838275053034</v>
      </c>
      <c r="AH28" s="60">
        <f>$S$74</f>
        <v>80.777196304516124</v>
      </c>
    </row>
    <row r="29" spans="3:34" s="20" customFormat="1" ht="13.5" thickBot="1" x14ac:dyDescent="0.25">
      <c r="C29" s="131" t="s">
        <v>202</v>
      </c>
      <c r="D29" s="106">
        <v>323.24</v>
      </c>
      <c r="E29" s="106">
        <v>293.021080653284</v>
      </c>
      <c r="F29" s="106">
        <v>209.72376928704699</v>
      </c>
      <c r="G29" s="106">
        <v>196.310280193133</v>
      </c>
      <c r="H29" s="106">
        <v>158.754581667715</v>
      </c>
      <c r="I29" s="106">
        <v>149.95765335075899</v>
      </c>
      <c r="J29" s="106">
        <v>173.09084652936599</v>
      </c>
      <c r="K29" s="106">
        <v>168.802070694815</v>
      </c>
      <c r="L29" s="106">
        <v>124.96210980504399</v>
      </c>
      <c r="M29" s="106">
        <v>118.955012013028</v>
      </c>
      <c r="N29" s="106">
        <v>113.157580612229</v>
      </c>
      <c r="O29" s="106">
        <v>119.58213854442</v>
      </c>
      <c r="P29" s="106">
        <v>92.185244013756503</v>
      </c>
      <c r="Q29" s="193">
        <v>84.396068760585905</v>
      </c>
      <c r="R29" s="194">
        <v>78.58912153479902</v>
      </c>
      <c r="S29" s="191">
        <v>79.837742225019099</v>
      </c>
      <c r="T29" s="191">
        <v>67.769944070526151</v>
      </c>
      <c r="U29" s="191">
        <v>57.449273213833294</v>
      </c>
      <c r="V29" s="191">
        <v>52.801074027556062</v>
      </c>
      <c r="W29" s="191">
        <v>59.733452967062249</v>
      </c>
      <c r="X29" s="192">
        <v>79.301229967330968</v>
      </c>
      <c r="Z29" s="132" t="s">
        <v>203</v>
      </c>
      <c r="AA29" s="36">
        <f>$S$12</f>
        <v>83.994062965222767</v>
      </c>
      <c r="AB29" s="36">
        <f>$S$21</f>
        <v>83.64502395994937</v>
      </c>
      <c r="AC29" s="36">
        <f>$S$30</f>
        <v>85.006882735230747</v>
      </c>
      <c r="AD29" s="36">
        <f>$S$39</f>
        <v>85.72549387422977</v>
      </c>
      <c r="AE29" s="36">
        <f>$S$48</f>
        <v>85.309481107525926</v>
      </c>
      <c r="AF29" s="36">
        <f>$S$57</f>
        <v>86.035195243842736</v>
      </c>
      <c r="AG29" s="36">
        <f>$S$66</f>
        <v>85.219178056469502</v>
      </c>
      <c r="AH29" s="37">
        <f>$S$75</f>
        <v>85.944051503780699</v>
      </c>
    </row>
    <row r="30" spans="3:34" s="20" customFormat="1" ht="14.25" thickBot="1" x14ac:dyDescent="0.3">
      <c r="C30" s="132" t="s">
        <v>203</v>
      </c>
      <c r="D30" s="52">
        <v>395.80329118239888</v>
      </c>
      <c r="E30" s="52">
        <v>358.4757854555225</v>
      </c>
      <c r="F30" s="52">
        <v>263.68258151126798</v>
      </c>
      <c r="G30" s="52">
        <v>255.45375126672957</v>
      </c>
      <c r="H30" s="52">
        <v>191.12126110194359</v>
      </c>
      <c r="I30" s="52">
        <v>175.40355023634717</v>
      </c>
      <c r="J30" s="52">
        <v>165.48859778580925</v>
      </c>
      <c r="K30" s="52">
        <v>196.65372880406269</v>
      </c>
      <c r="L30" s="52">
        <v>171.30462637947682</v>
      </c>
      <c r="M30" s="52">
        <v>129.96643868619</v>
      </c>
      <c r="N30" s="52">
        <v>115.64562626807407</v>
      </c>
      <c r="O30" s="52">
        <v>107.73724815882056</v>
      </c>
      <c r="P30" s="52">
        <v>112.49060597230104</v>
      </c>
      <c r="Q30" s="53">
        <v>88.383845025875047</v>
      </c>
      <c r="R30" s="61">
        <v>88.435832358600109</v>
      </c>
      <c r="S30" s="62">
        <v>85.006882735230747</v>
      </c>
      <c r="T30" s="62">
        <v>76.636833590733019</v>
      </c>
      <c r="U30" s="62">
        <v>59.167672023545542</v>
      </c>
      <c r="V30" s="62">
        <v>54.10226109156833</v>
      </c>
      <c r="W30" s="62">
        <v>57.125693345685605</v>
      </c>
      <c r="X30" s="63">
        <v>67.350694808604629</v>
      </c>
      <c r="Z30" s="184">
        <v>2030</v>
      </c>
      <c r="AA30" s="181" t="s">
        <v>8</v>
      </c>
      <c r="AB30" s="182" t="s">
        <v>9</v>
      </c>
      <c r="AC30" s="182" t="s">
        <v>10</v>
      </c>
      <c r="AD30" s="182" t="s">
        <v>11</v>
      </c>
      <c r="AE30" s="182" t="s">
        <v>12</v>
      </c>
      <c r="AF30" s="182" t="s">
        <v>13</v>
      </c>
      <c r="AG30" s="182" t="s">
        <v>14</v>
      </c>
      <c r="AH30" s="183" t="s">
        <v>15</v>
      </c>
    </row>
    <row r="31" spans="3:34" s="20" customFormat="1" ht="13.5" thickBot="1" x14ac:dyDescent="0.25">
      <c r="C31" s="31" t="s">
        <v>11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5"/>
      <c r="R31" s="45"/>
      <c r="S31" s="32"/>
      <c r="T31" s="32"/>
      <c r="U31" s="32"/>
      <c r="V31" s="32"/>
      <c r="W31" s="32"/>
      <c r="X31" s="33"/>
      <c r="Z31" s="149" t="s">
        <v>64</v>
      </c>
      <c r="AA31" s="22">
        <f>$T$5</f>
        <v>46.888223183992118</v>
      </c>
      <c r="AB31" s="22">
        <f>$T$14</f>
        <v>47.211935545117477</v>
      </c>
      <c r="AC31" s="22">
        <f>$T$23</f>
        <v>46.795480036496649</v>
      </c>
      <c r="AD31" s="22">
        <f>$T$32</f>
        <v>46.453300356044451</v>
      </c>
      <c r="AE31" s="22">
        <f>$T$32</f>
        <v>46.453300356044451</v>
      </c>
      <c r="AF31" s="22">
        <f>$T$50</f>
        <v>46.717792926880485</v>
      </c>
      <c r="AG31" s="22">
        <f>$T$59</f>
        <v>47.298823726999927</v>
      </c>
      <c r="AH31" s="23">
        <f>$T$68</f>
        <v>46.982304576289799</v>
      </c>
    </row>
    <row r="32" spans="3:34" s="20" customFormat="1" x14ac:dyDescent="0.2">
      <c r="C32" s="149" t="s">
        <v>64</v>
      </c>
      <c r="D32" s="46">
        <v>29.9828198717614</v>
      </c>
      <c r="E32" s="46">
        <v>30.912304277982201</v>
      </c>
      <c r="F32" s="46">
        <v>31.951887692870699</v>
      </c>
      <c r="G32" s="46">
        <v>32.907727127098198</v>
      </c>
      <c r="H32" s="46">
        <v>34.146939852897297</v>
      </c>
      <c r="I32" s="46">
        <v>35.2877054867051</v>
      </c>
      <c r="J32" s="46">
        <v>35.965770444813501</v>
      </c>
      <c r="K32" s="46">
        <v>36.874022862400103</v>
      </c>
      <c r="L32" s="46">
        <v>37.823349167247301</v>
      </c>
      <c r="M32" s="46">
        <v>38.9497463119923</v>
      </c>
      <c r="N32" s="46">
        <v>40.250194768248797</v>
      </c>
      <c r="O32" s="46">
        <v>40.767379264300402</v>
      </c>
      <c r="P32" s="46">
        <v>41.977481968496399</v>
      </c>
      <c r="Q32" s="47">
        <v>43.452502381189603</v>
      </c>
      <c r="R32" s="55">
        <v>44.51315286547738</v>
      </c>
      <c r="S32" s="56">
        <v>45.630147037518789</v>
      </c>
      <c r="T32" s="56">
        <v>46.453300356044451</v>
      </c>
      <c r="U32" s="56">
        <v>47.027373000998239</v>
      </c>
      <c r="V32" s="56">
        <v>47.475954727290443</v>
      </c>
      <c r="W32" s="56">
        <v>47.824364068039955</v>
      </c>
      <c r="X32" s="57">
        <v>48.139183281963128</v>
      </c>
      <c r="Z32" s="131" t="s">
        <v>65</v>
      </c>
      <c r="AA32" s="5">
        <f>$T$6</f>
        <v>49.530548092074561</v>
      </c>
      <c r="AB32" s="5">
        <f>$T$15</f>
        <v>49.83451239136788</v>
      </c>
      <c r="AC32" s="5">
        <f>$T$24</f>
        <v>49.199373665216406</v>
      </c>
      <c r="AD32" s="5">
        <f>$T$33</f>
        <v>48.680368810231421</v>
      </c>
      <c r="AE32" s="5">
        <f>$T$33</f>
        <v>48.680368810231421</v>
      </c>
      <c r="AF32" s="5">
        <f>$T$51</f>
        <v>49.069027537071364</v>
      </c>
      <c r="AG32" s="5">
        <f>$T$60</f>
        <v>49.780042779921502</v>
      </c>
      <c r="AH32" s="6">
        <f>$T$69</f>
        <v>49.290905723618103</v>
      </c>
    </row>
    <row r="33" spans="3:34" s="20" customFormat="1" x14ac:dyDescent="0.2">
      <c r="C33" s="131" t="s">
        <v>65</v>
      </c>
      <c r="D33" s="38">
        <v>26.119297535676498</v>
      </c>
      <c r="E33" s="38">
        <v>27.407007208406899</v>
      </c>
      <c r="F33" s="38">
        <v>29.027102918252201</v>
      </c>
      <c r="G33" s="38">
        <v>30.5811684525111</v>
      </c>
      <c r="H33" s="38">
        <v>32.479358281261</v>
      </c>
      <c r="I33" s="38">
        <v>33.830136258214097</v>
      </c>
      <c r="J33" s="38">
        <v>34.0971635439628</v>
      </c>
      <c r="K33" s="38">
        <v>35.154154811684101</v>
      </c>
      <c r="L33" s="38">
        <v>36.0164521921293</v>
      </c>
      <c r="M33" s="38">
        <v>37.110517756061803</v>
      </c>
      <c r="N33" s="38">
        <v>38.502997822240403</v>
      </c>
      <c r="O33" s="38">
        <v>39.196624064681401</v>
      </c>
      <c r="P33" s="38">
        <v>41.107517548058901</v>
      </c>
      <c r="Q33" s="51">
        <v>43.948</v>
      </c>
      <c r="R33" s="58">
        <v>45.548332778343344</v>
      </c>
      <c r="S33" s="59">
        <v>47.231764000249861</v>
      </c>
      <c r="T33" s="59">
        <v>48.680368810231421</v>
      </c>
      <c r="U33" s="59">
        <v>49.470265272206056</v>
      </c>
      <c r="V33" s="59">
        <v>49.631366271608648</v>
      </c>
      <c r="W33" s="59">
        <v>49.635851068724953</v>
      </c>
      <c r="X33" s="60">
        <v>49.653660708693231</v>
      </c>
      <c r="Z33" s="131" t="s">
        <v>206</v>
      </c>
      <c r="AA33" s="5">
        <f>$T$7</f>
        <v>58.031762723279016</v>
      </c>
      <c r="AB33" s="5">
        <f>$T$16</f>
        <v>59.41669493289713</v>
      </c>
      <c r="AC33" s="5">
        <f>$T$25</f>
        <v>59.399543944704483</v>
      </c>
      <c r="AD33" s="5">
        <f>$T$34</f>
        <v>59.09816088574479</v>
      </c>
      <c r="AE33" s="5">
        <f>$T$34</f>
        <v>59.09816088574479</v>
      </c>
      <c r="AF33" s="5">
        <f>$T$52</f>
        <v>57.58452650605458</v>
      </c>
      <c r="AG33" s="5">
        <f>$T$61</f>
        <v>56.895646260490885</v>
      </c>
      <c r="AH33" s="6">
        <f>$T$70</f>
        <v>56.440009963796044</v>
      </c>
    </row>
    <row r="34" spans="3:34" s="20" customFormat="1" x14ac:dyDescent="0.2">
      <c r="C34" s="131" t="s">
        <v>206</v>
      </c>
      <c r="D34" s="38">
        <v>54.15</v>
      </c>
      <c r="E34" s="38">
        <v>51.062315053354403</v>
      </c>
      <c r="F34" s="38">
        <v>52.076018249573302</v>
      </c>
      <c r="G34" s="38">
        <v>52.764244123680001</v>
      </c>
      <c r="H34" s="38">
        <v>54.692837736325899</v>
      </c>
      <c r="I34" s="38">
        <v>56.582893023488801</v>
      </c>
      <c r="J34" s="38">
        <v>56.4747061102711</v>
      </c>
      <c r="K34" s="38">
        <v>52.488571497119999</v>
      </c>
      <c r="L34" s="38">
        <v>49.707194394226001</v>
      </c>
      <c r="M34" s="38">
        <v>47.698968655944398</v>
      </c>
      <c r="N34" s="38">
        <v>47.1883135864324</v>
      </c>
      <c r="O34" s="38">
        <v>50.071814795941101</v>
      </c>
      <c r="P34" s="38">
        <v>50.634030999539704</v>
      </c>
      <c r="Q34" s="51">
        <v>54.870577448924401</v>
      </c>
      <c r="R34" s="58">
        <v>55.836841871822386</v>
      </c>
      <c r="S34" s="59">
        <v>56.800722732377309</v>
      </c>
      <c r="T34" s="59">
        <v>59.09816088574479</v>
      </c>
      <c r="U34" s="59">
        <v>65.557250797222864</v>
      </c>
      <c r="V34" s="59">
        <v>73.050870171690335</v>
      </c>
      <c r="W34" s="59">
        <v>79.482681586099915</v>
      </c>
      <c r="X34" s="60">
        <v>82.214203225841814</v>
      </c>
      <c r="Z34" s="131" t="s">
        <v>207</v>
      </c>
      <c r="AA34" s="5">
        <f>$T$8</f>
        <v>71.468665810401021</v>
      </c>
      <c r="AB34" s="5">
        <f>$T$17</f>
        <v>72.953954325225425</v>
      </c>
      <c r="AC34" s="5">
        <f>$T$26</f>
        <v>73.187641228708401</v>
      </c>
      <c r="AD34" s="5">
        <f>$T$35</f>
        <v>72.798927654350095</v>
      </c>
      <c r="AE34" s="5">
        <f>$T$35</f>
        <v>72.798927654350095</v>
      </c>
      <c r="AF34" s="5">
        <f>$T$53</f>
        <v>71.457527021412645</v>
      </c>
      <c r="AG34" s="5">
        <f>$T$62</f>
        <v>70.761828272585888</v>
      </c>
      <c r="AH34" s="6">
        <f>$T$71</f>
        <v>70.197454309660174</v>
      </c>
    </row>
    <row r="35" spans="3:34" s="20" customFormat="1" x14ac:dyDescent="0.2">
      <c r="C35" s="131" t="s">
        <v>207</v>
      </c>
      <c r="D35" s="38">
        <v>83.39</v>
      </c>
      <c r="E35" s="38">
        <v>77.181914385869604</v>
      </c>
      <c r="F35" s="38">
        <v>72.168670921751101</v>
      </c>
      <c r="G35" s="38">
        <v>75.775944314742006</v>
      </c>
      <c r="H35" s="38">
        <v>75.611813185827899</v>
      </c>
      <c r="I35" s="38">
        <v>78.2011687985527</v>
      </c>
      <c r="J35" s="38">
        <v>77.434441623032598</v>
      </c>
      <c r="K35" s="38">
        <v>73.0373117957365</v>
      </c>
      <c r="L35" s="38">
        <v>68.650838880657005</v>
      </c>
      <c r="M35" s="38">
        <v>65.748951677669695</v>
      </c>
      <c r="N35" s="38">
        <v>63.254287505054499</v>
      </c>
      <c r="O35" s="38">
        <v>64.465065960465694</v>
      </c>
      <c r="P35" s="38">
        <v>63.6417353137604</v>
      </c>
      <c r="Q35" s="51">
        <v>67.733337493961798</v>
      </c>
      <c r="R35" s="58">
        <v>69.104282099386367</v>
      </c>
      <c r="S35" s="59">
        <v>71.063789358768716</v>
      </c>
      <c r="T35" s="59">
        <v>72.798927654350095</v>
      </c>
      <c r="U35" s="59">
        <v>78.199467121263837</v>
      </c>
      <c r="V35" s="59">
        <v>85.997728877146997</v>
      </c>
      <c r="W35" s="59">
        <v>94.639190505523146</v>
      </c>
      <c r="X35" s="60">
        <v>99.860922846870508</v>
      </c>
      <c r="Z35" s="131" t="s">
        <v>208</v>
      </c>
      <c r="AA35" s="5">
        <f>$T$9</f>
        <v>218.47154071924626</v>
      </c>
      <c r="AB35" s="5">
        <f>$T$18</f>
        <v>226.17626490238419</v>
      </c>
      <c r="AC35" s="5">
        <f>$T$27</f>
        <v>218.52600519528528</v>
      </c>
      <c r="AD35" s="5">
        <f>$T$36</f>
        <v>210.49835089847701</v>
      </c>
      <c r="AE35" s="5">
        <f>$T$36</f>
        <v>210.49835089847701</v>
      </c>
      <c r="AF35" s="5">
        <f>$T$54</f>
        <v>224.31480653537744</v>
      </c>
      <c r="AG35" s="5">
        <f>$T$63</f>
        <v>246.50180952538204</v>
      </c>
      <c r="AH35" s="6">
        <f>$T$72</f>
        <v>238.60980646641261</v>
      </c>
    </row>
    <row r="36" spans="3:34" s="20" customFormat="1" x14ac:dyDescent="0.2">
      <c r="C36" s="131" t="s">
        <v>208</v>
      </c>
      <c r="D36" s="38">
        <v>24.19</v>
      </c>
      <c r="E36" s="38">
        <v>27.996777560974699</v>
      </c>
      <c r="F36" s="38">
        <v>30.770183652483698</v>
      </c>
      <c r="G36" s="38">
        <v>35.001117996257499</v>
      </c>
      <c r="H36" s="38">
        <v>42.054746811496003</v>
      </c>
      <c r="I36" s="38">
        <v>50.418762559756402</v>
      </c>
      <c r="J36" s="38">
        <v>56.9395527406733</v>
      </c>
      <c r="K36" s="38">
        <v>63.230711101758097</v>
      </c>
      <c r="L36" s="38">
        <v>69.884998665361707</v>
      </c>
      <c r="M36" s="38">
        <v>90.812512582737597</v>
      </c>
      <c r="N36" s="38">
        <v>117.82865379486201</v>
      </c>
      <c r="O36" s="38">
        <v>121.220875941438</v>
      </c>
      <c r="P36" s="38">
        <v>129.64980783823401</v>
      </c>
      <c r="Q36" s="51">
        <v>143.80170579206299</v>
      </c>
      <c r="R36" s="58">
        <v>159.65490543662321</v>
      </c>
      <c r="S36" s="59">
        <v>187.98575594149392</v>
      </c>
      <c r="T36" s="59">
        <v>210.49835089847701</v>
      </c>
      <c r="U36" s="59">
        <v>218.37771658386075</v>
      </c>
      <c r="V36" s="59">
        <v>218.52688250744276</v>
      </c>
      <c r="W36" s="59">
        <v>222.62405640054536</v>
      </c>
      <c r="X36" s="60">
        <v>233.37348025975868</v>
      </c>
      <c r="Z36" s="131" t="s">
        <v>209</v>
      </c>
      <c r="AA36" s="5">
        <f>$T$10</f>
        <v>152.77192454939689</v>
      </c>
      <c r="AB36" s="5">
        <f>$T$19</f>
        <v>158.20073339635064</v>
      </c>
      <c r="AC36" s="5">
        <f>$T$28</f>
        <v>153.14495200758941</v>
      </c>
      <c r="AD36" s="5">
        <f>$T$37</f>
        <v>148.59709288223132</v>
      </c>
      <c r="AE36" s="5">
        <f>$T$37</f>
        <v>148.59709288223132</v>
      </c>
      <c r="AF36" s="5">
        <f>$T$55</f>
        <v>154.09458435568951</v>
      </c>
      <c r="AG36" s="5">
        <f>$T$64</f>
        <v>164.93601509668741</v>
      </c>
      <c r="AH36" s="6">
        <f>$T$73</f>
        <v>160.68539158482778</v>
      </c>
    </row>
    <row r="37" spans="3:34" s="20" customFormat="1" x14ac:dyDescent="0.2">
      <c r="C37" s="131" t="s">
        <v>209</v>
      </c>
      <c r="D37" s="38">
        <v>17.72</v>
      </c>
      <c r="E37" s="38">
        <v>20.4426686063115</v>
      </c>
      <c r="F37" s="38">
        <v>23.796438452857</v>
      </c>
      <c r="G37" s="38">
        <v>26.218942937517198</v>
      </c>
      <c r="H37" s="38">
        <v>32.117716114369699</v>
      </c>
      <c r="I37" s="38">
        <v>38.123878362988499</v>
      </c>
      <c r="J37" s="38">
        <v>42.867573004206001</v>
      </c>
      <c r="K37" s="38">
        <v>46.177304659843699</v>
      </c>
      <c r="L37" s="38">
        <v>50.498825540744399</v>
      </c>
      <c r="M37" s="38">
        <v>63.255940769258999</v>
      </c>
      <c r="N37" s="38">
        <v>81.022021236467097</v>
      </c>
      <c r="O37" s="38">
        <v>87.419951565575602</v>
      </c>
      <c r="P37" s="38">
        <v>95.294258443432298</v>
      </c>
      <c r="Q37" s="51">
        <v>107.25617376737399</v>
      </c>
      <c r="R37" s="58">
        <v>116.9765966345028</v>
      </c>
      <c r="S37" s="59">
        <v>132.12950553582431</v>
      </c>
      <c r="T37" s="59">
        <v>148.59709288223132</v>
      </c>
      <c r="U37" s="59">
        <v>162.41824923317978</v>
      </c>
      <c r="V37" s="59">
        <v>167.64455967642607</v>
      </c>
      <c r="W37" s="59">
        <v>169.15729695252992</v>
      </c>
      <c r="X37" s="60">
        <v>171.84698148325003</v>
      </c>
      <c r="Z37" s="131" t="s">
        <v>202</v>
      </c>
      <c r="AA37" s="191">
        <f>$T$11</f>
        <v>65.289800756235877</v>
      </c>
      <c r="AB37" s="191">
        <f>$T$20</f>
        <v>64.997830960063268</v>
      </c>
      <c r="AC37" s="191">
        <f>$T$29</f>
        <v>67.769944070526151</v>
      </c>
      <c r="AD37" s="191">
        <f>$T$38</f>
        <v>68.72186261764034</v>
      </c>
      <c r="AE37" s="191">
        <f>$T$47</f>
        <v>68.436621165688109</v>
      </c>
      <c r="AF37" s="191">
        <f>$T$56</f>
        <v>69.406399483180152</v>
      </c>
      <c r="AG37" s="191">
        <f>$T$65</f>
        <v>68.30301098884965</v>
      </c>
      <c r="AH37" s="192">
        <f>$T$74</f>
        <v>69.270423868263293</v>
      </c>
    </row>
    <row r="38" spans="3:34" s="20" customFormat="1" ht="13.5" thickBot="1" x14ac:dyDescent="0.25">
      <c r="C38" s="131" t="s">
        <v>202</v>
      </c>
      <c r="D38" s="106">
        <v>323.24</v>
      </c>
      <c r="E38" s="106">
        <v>293.021080653284</v>
      </c>
      <c r="F38" s="106">
        <v>209.72376928704699</v>
      </c>
      <c r="G38" s="106">
        <v>196.310280193133</v>
      </c>
      <c r="H38" s="106">
        <v>158.754581667715</v>
      </c>
      <c r="I38" s="106">
        <v>149.95765335075899</v>
      </c>
      <c r="J38" s="106">
        <v>173.09084652936599</v>
      </c>
      <c r="K38" s="106">
        <v>168.802070694815</v>
      </c>
      <c r="L38" s="106">
        <v>124.96210980504399</v>
      </c>
      <c r="M38" s="106">
        <v>118.955012013028</v>
      </c>
      <c r="N38" s="106">
        <v>113.157580612229</v>
      </c>
      <c r="O38" s="106">
        <v>119.58213854442</v>
      </c>
      <c r="P38" s="106">
        <v>92.185244013756503</v>
      </c>
      <c r="Q38" s="193">
        <v>84.396068760585905</v>
      </c>
      <c r="R38" s="194">
        <v>79.016853352419957</v>
      </c>
      <c r="S38" s="191">
        <v>80.547156148944666</v>
      </c>
      <c r="T38" s="191">
        <v>68.72186261764034</v>
      </c>
      <c r="U38" s="191">
        <v>59.139189216757678</v>
      </c>
      <c r="V38" s="191">
        <v>55.671230862767352</v>
      </c>
      <c r="W38" s="191">
        <v>63.889080238273245</v>
      </c>
      <c r="X38" s="192">
        <v>83.978749506443393</v>
      </c>
      <c r="Z38" s="132" t="s">
        <v>203</v>
      </c>
      <c r="AA38" s="36">
        <f>$T$12</f>
        <v>74.683720420071438</v>
      </c>
      <c r="AB38" s="36">
        <f>$T$21</f>
        <v>74.072904956095798</v>
      </c>
      <c r="AC38" s="36">
        <f>$T$30</f>
        <v>76.636833590733019</v>
      </c>
      <c r="AD38" s="36">
        <f>$T$39</f>
        <v>77.636428797170865</v>
      </c>
      <c r="AE38" s="36">
        <f>$T$48</f>
        <v>77.459589395627944</v>
      </c>
      <c r="AF38" s="36">
        <f>$T$57</f>
        <v>78.479413585876571</v>
      </c>
      <c r="AG38" s="36">
        <f>$T$66</f>
        <v>77.331878140891334</v>
      </c>
      <c r="AH38" s="37">
        <f>$T$75</f>
        <v>78.349645203517355</v>
      </c>
    </row>
    <row r="39" spans="3:34" s="20" customFormat="1" ht="14.25" thickBot="1" x14ac:dyDescent="0.3">
      <c r="C39" s="132" t="s">
        <v>203</v>
      </c>
      <c r="D39" s="52">
        <v>395.80329118239888</v>
      </c>
      <c r="E39" s="52">
        <v>358.4757854555225</v>
      </c>
      <c r="F39" s="52">
        <v>263.68258151126798</v>
      </c>
      <c r="G39" s="52">
        <v>255.45375126672957</v>
      </c>
      <c r="H39" s="52">
        <v>191.12126110194359</v>
      </c>
      <c r="I39" s="52">
        <v>175.40355023634717</v>
      </c>
      <c r="J39" s="52">
        <v>165.48859778580925</v>
      </c>
      <c r="K39" s="52">
        <v>196.65372880406269</v>
      </c>
      <c r="L39" s="52">
        <v>171.30462637947682</v>
      </c>
      <c r="M39" s="52">
        <v>129.96643868619</v>
      </c>
      <c r="N39" s="52">
        <v>115.64562626807407</v>
      </c>
      <c r="O39" s="52">
        <v>107.73724815882056</v>
      </c>
      <c r="P39" s="52">
        <v>112.49060597230104</v>
      </c>
      <c r="Q39" s="53">
        <v>88.383845025875047</v>
      </c>
      <c r="R39" s="61">
        <v>88.890349708312868</v>
      </c>
      <c r="S39" s="62">
        <v>85.72549387422977</v>
      </c>
      <c r="T39" s="62">
        <v>77.636428797170865</v>
      </c>
      <c r="U39" s="62">
        <v>60.875017438175249</v>
      </c>
      <c r="V39" s="62">
        <v>57.064361695656146</v>
      </c>
      <c r="W39" s="62">
        <v>61.489220336228236</v>
      </c>
      <c r="X39" s="63">
        <v>72.561050564629056</v>
      </c>
      <c r="Z39" s="184">
        <v>2035</v>
      </c>
      <c r="AA39" s="181" t="s">
        <v>8</v>
      </c>
      <c r="AB39" s="182" t="s">
        <v>9</v>
      </c>
      <c r="AC39" s="182" t="s">
        <v>10</v>
      </c>
      <c r="AD39" s="182" t="s">
        <v>11</v>
      </c>
      <c r="AE39" s="182" t="s">
        <v>12</v>
      </c>
      <c r="AF39" s="182" t="s">
        <v>13</v>
      </c>
      <c r="AG39" s="182" t="s">
        <v>14</v>
      </c>
      <c r="AH39" s="183" t="s">
        <v>15</v>
      </c>
    </row>
    <row r="40" spans="3:34" s="20" customFormat="1" ht="13.5" thickBot="1" x14ac:dyDescent="0.25">
      <c r="C40" s="31" t="s">
        <v>12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5"/>
      <c r="R40" s="45"/>
      <c r="S40" s="32"/>
      <c r="T40" s="32"/>
      <c r="U40" s="32"/>
      <c r="V40" s="32"/>
      <c r="W40" s="32"/>
      <c r="X40" s="33"/>
      <c r="Z40" s="149" t="s">
        <v>64</v>
      </c>
      <c r="AA40" s="22">
        <f>$U$5</f>
        <v>47.910277611028306</v>
      </c>
      <c r="AB40" s="22">
        <f>$U$14</f>
        <v>48.117492378334006</v>
      </c>
      <c r="AC40" s="22">
        <f>$U$23</f>
        <v>47.518674614073795</v>
      </c>
      <c r="AD40" s="22">
        <f>$U$32</f>
        <v>47.027373000998239</v>
      </c>
      <c r="AE40" s="22">
        <f>$U$32</f>
        <v>47.027373000998239</v>
      </c>
      <c r="AF40" s="22">
        <f>$U$50</f>
        <v>47.428172456721057</v>
      </c>
      <c r="AG40" s="22">
        <f>$U$59</f>
        <v>47.922823581761833</v>
      </c>
      <c r="AH40" s="23">
        <f>$U$68</f>
        <v>47.390528170998557</v>
      </c>
    </row>
    <row r="41" spans="3:34" s="20" customFormat="1" x14ac:dyDescent="0.2">
      <c r="C41" s="149" t="s">
        <v>64</v>
      </c>
      <c r="D41" s="46">
        <v>29.9828198717614</v>
      </c>
      <c r="E41" s="46">
        <v>30.912304277982201</v>
      </c>
      <c r="F41" s="46">
        <v>31.951887692870699</v>
      </c>
      <c r="G41" s="46">
        <v>32.907727127098198</v>
      </c>
      <c r="H41" s="46">
        <v>34.146939852897297</v>
      </c>
      <c r="I41" s="46">
        <v>35.2877054867051</v>
      </c>
      <c r="J41" s="46">
        <v>35.965770444813501</v>
      </c>
      <c r="K41" s="46">
        <v>36.874022862400103</v>
      </c>
      <c r="L41" s="46">
        <v>37.823349167247301</v>
      </c>
      <c r="M41" s="46">
        <v>38.9497463119923</v>
      </c>
      <c r="N41" s="46">
        <v>40.250194768248797</v>
      </c>
      <c r="O41" s="46">
        <v>40.767379264300402</v>
      </c>
      <c r="P41" s="46">
        <v>41.977481968496399</v>
      </c>
      <c r="Q41" s="47">
        <v>43.452502381189603</v>
      </c>
      <c r="R41" s="55">
        <v>44.68735376293229</v>
      </c>
      <c r="S41" s="56">
        <v>45.969627353443137</v>
      </c>
      <c r="T41" s="56">
        <v>47.043733098676825</v>
      </c>
      <c r="U41" s="56">
        <v>47.919325734752675</v>
      </c>
      <c r="V41" s="56">
        <v>48.545899511643583</v>
      </c>
      <c r="W41" s="56">
        <v>48.943179133175434</v>
      </c>
      <c r="X41" s="57">
        <v>49.181003676529187</v>
      </c>
      <c r="Z41" s="131" t="s">
        <v>65</v>
      </c>
      <c r="AA41" s="5">
        <f>$U$6</f>
        <v>51.124129089757105</v>
      </c>
      <c r="AB41" s="5">
        <f>$U$15</f>
        <v>51.444568023785301</v>
      </c>
      <c r="AC41" s="5">
        <f>$U$24</f>
        <v>50.358210959957191</v>
      </c>
      <c r="AD41" s="5">
        <f>$U$33</f>
        <v>49.470265272206056</v>
      </c>
      <c r="AE41" s="5">
        <f>$U$33</f>
        <v>49.470265272206056</v>
      </c>
      <c r="AF41" s="5">
        <f>$U$51</f>
        <v>50.109319967086421</v>
      </c>
      <c r="AG41" s="5">
        <f>$U$60</f>
        <v>51.045269470268771</v>
      </c>
      <c r="AH41" s="6">
        <f>$U$69</f>
        <v>50.142508950933859</v>
      </c>
    </row>
    <row r="42" spans="3:34" s="20" customFormat="1" x14ac:dyDescent="0.2">
      <c r="C42" s="131" t="s">
        <v>65</v>
      </c>
      <c r="D42" s="38">
        <v>26.119297535676498</v>
      </c>
      <c r="E42" s="38">
        <v>27.407007208406899</v>
      </c>
      <c r="F42" s="38">
        <v>29.027102918252201</v>
      </c>
      <c r="G42" s="38">
        <v>30.5811684525111</v>
      </c>
      <c r="H42" s="38">
        <v>32.479358281261</v>
      </c>
      <c r="I42" s="38">
        <v>33.830136258214097</v>
      </c>
      <c r="J42" s="38">
        <v>34.0971635439628</v>
      </c>
      <c r="K42" s="38">
        <v>35.154154811684101</v>
      </c>
      <c r="L42" s="38">
        <v>36.0164521921293</v>
      </c>
      <c r="M42" s="38">
        <v>37.110517756061803</v>
      </c>
      <c r="N42" s="38">
        <v>38.502997822240403</v>
      </c>
      <c r="O42" s="38">
        <v>39.196624064681401</v>
      </c>
      <c r="P42" s="38">
        <v>41.107517548058901</v>
      </c>
      <c r="Q42" s="51">
        <v>43.948</v>
      </c>
      <c r="R42" s="58">
        <v>45.816513202345106</v>
      </c>
      <c r="S42" s="59">
        <v>47.792738652570726</v>
      </c>
      <c r="T42" s="59">
        <v>49.574563092543571</v>
      </c>
      <c r="U42" s="59">
        <v>50.981928836942743</v>
      </c>
      <c r="V42" s="59">
        <v>51.378212591968087</v>
      </c>
      <c r="W42" s="59">
        <v>51.409454296524601</v>
      </c>
      <c r="X42" s="60">
        <v>51.156759246424414</v>
      </c>
      <c r="Z42" s="131" t="s">
        <v>206</v>
      </c>
      <c r="AA42" s="5">
        <f>$U$7</f>
        <v>62.805442294801686</v>
      </c>
      <c r="AB42" s="5">
        <f>$U$16</f>
        <v>66.619916492904125</v>
      </c>
      <c r="AC42" s="5">
        <f>$U$25</f>
        <v>66.078302614280531</v>
      </c>
      <c r="AD42" s="5">
        <f>$U$34</f>
        <v>65.557250797222864</v>
      </c>
      <c r="AE42" s="5">
        <f>$U$34</f>
        <v>65.557250797222864</v>
      </c>
      <c r="AF42" s="5">
        <f>$U$52</f>
        <v>62.908968411666201</v>
      </c>
      <c r="AG42" s="5">
        <f>$U$61</f>
        <v>63.782000989313467</v>
      </c>
      <c r="AH42" s="6">
        <f>$U$70</f>
        <v>63.290970417222695</v>
      </c>
    </row>
    <row r="43" spans="3:34" s="20" customFormat="1" x14ac:dyDescent="0.2">
      <c r="C43" s="131" t="s">
        <v>206</v>
      </c>
      <c r="D43" s="38">
        <v>54.15</v>
      </c>
      <c r="E43" s="38">
        <v>51.062315053354403</v>
      </c>
      <c r="F43" s="38">
        <v>52.076018249573302</v>
      </c>
      <c r="G43" s="38">
        <v>52.764244123680001</v>
      </c>
      <c r="H43" s="38">
        <v>54.692837736325899</v>
      </c>
      <c r="I43" s="38">
        <v>56.582893023488801</v>
      </c>
      <c r="J43" s="38">
        <v>56.4747061102711</v>
      </c>
      <c r="K43" s="38">
        <v>52.488571497119999</v>
      </c>
      <c r="L43" s="38">
        <v>49.707194394226001</v>
      </c>
      <c r="M43" s="38">
        <v>47.698968655944398</v>
      </c>
      <c r="N43" s="38">
        <v>47.1883135864324</v>
      </c>
      <c r="O43" s="38">
        <v>50.071814795941101</v>
      </c>
      <c r="P43" s="38">
        <v>50.634030999539704</v>
      </c>
      <c r="Q43" s="51">
        <v>54.870577448924401</v>
      </c>
      <c r="R43" s="58">
        <v>55.991080630232169</v>
      </c>
      <c r="S43" s="59">
        <v>56.610743253202159</v>
      </c>
      <c r="T43" s="59">
        <v>58.000003076324624</v>
      </c>
      <c r="U43" s="59">
        <v>63.563726275431563</v>
      </c>
      <c r="V43" s="59">
        <v>70.342301381897528</v>
      </c>
      <c r="W43" s="59">
        <v>77.106961587646936</v>
      </c>
      <c r="X43" s="60">
        <v>80.832564612511376</v>
      </c>
      <c r="Z43" s="131" t="s">
        <v>207</v>
      </c>
      <c r="AA43" s="5">
        <f>$U$8</f>
        <v>75.305354314334863</v>
      </c>
      <c r="AB43" s="5">
        <f>$U$17</f>
        <v>79.00248010023347</v>
      </c>
      <c r="AC43" s="5">
        <f>$U$26</f>
        <v>78.729128923170848</v>
      </c>
      <c r="AD43" s="5">
        <f>$U$35</f>
        <v>78.199467121263837</v>
      </c>
      <c r="AE43" s="5">
        <f>$U$35</f>
        <v>78.199467121263837</v>
      </c>
      <c r="AF43" s="5">
        <f>$U$53</f>
        <v>75.130817401303915</v>
      </c>
      <c r="AG43" s="5">
        <f>$U$62</f>
        <v>75.434969777942342</v>
      </c>
      <c r="AH43" s="6">
        <f>$U$71</f>
        <v>74.920447024356662</v>
      </c>
    </row>
    <row r="44" spans="3:34" s="20" customFormat="1" x14ac:dyDescent="0.2">
      <c r="C44" s="131" t="s">
        <v>207</v>
      </c>
      <c r="D44" s="38">
        <v>83.39</v>
      </c>
      <c r="E44" s="38">
        <v>77.181914385869604</v>
      </c>
      <c r="F44" s="38">
        <v>72.168670921751101</v>
      </c>
      <c r="G44" s="38">
        <v>75.775944314742006</v>
      </c>
      <c r="H44" s="38">
        <v>75.611813185827899</v>
      </c>
      <c r="I44" s="38">
        <v>78.2011687985527</v>
      </c>
      <c r="J44" s="38">
        <v>77.434441623032598</v>
      </c>
      <c r="K44" s="38">
        <v>73.0373117957365</v>
      </c>
      <c r="L44" s="38">
        <v>68.650838880657005</v>
      </c>
      <c r="M44" s="38">
        <v>65.748951677669695</v>
      </c>
      <c r="N44" s="38">
        <v>63.254287505054499</v>
      </c>
      <c r="O44" s="38">
        <v>64.465065960465694</v>
      </c>
      <c r="P44" s="38">
        <v>63.6417353137604</v>
      </c>
      <c r="Q44" s="51">
        <v>67.733337493961798</v>
      </c>
      <c r="R44" s="58">
        <v>69.337410724940696</v>
      </c>
      <c r="S44" s="59">
        <v>71.098967040041131</v>
      </c>
      <c r="T44" s="59">
        <v>71.978895766078665</v>
      </c>
      <c r="U44" s="59">
        <v>75.797344802304551</v>
      </c>
      <c r="V44" s="59">
        <v>82.494230723756019</v>
      </c>
      <c r="W44" s="59">
        <v>90.639696452925207</v>
      </c>
      <c r="X44" s="60">
        <v>96.03891585327834</v>
      </c>
      <c r="Z44" s="131" t="s">
        <v>208</v>
      </c>
      <c r="AA44" s="5">
        <f>$U$9</f>
        <v>248.53815076265539</v>
      </c>
      <c r="AB44" s="5">
        <f>$U$18</f>
        <v>243.46228286767357</v>
      </c>
      <c r="AC44" s="5">
        <f>$U$27</f>
        <v>231.1657266560949</v>
      </c>
      <c r="AD44" s="5">
        <f>$U$36</f>
        <v>218.37771658386075</v>
      </c>
      <c r="AE44" s="5">
        <f>$U$36</f>
        <v>218.37771658386075</v>
      </c>
      <c r="AF44" s="5">
        <f>$U$54</f>
        <v>240.35691049842796</v>
      </c>
      <c r="AG44" s="5">
        <f>$U$63</f>
        <v>253.52808392757046</v>
      </c>
      <c r="AH44" s="6">
        <f>$U$72</f>
        <v>237.55617806696171</v>
      </c>
    </row>
    <row r="45" spans="3:34" s="20" customFormat="1" x14ac:dyDescent="0.2">
      <c r="C45" s="131" t="s">
        <v>208</v>
      </c>
      <c r="D45" s="38">
        <v>24.19</v>
      </c>
      <c r="E45" s="38">
        <v>27.996777560974699</v>
      </c>
      <c r="F45" s="38">
        <v>30.770183652483698</v>
      </c>
      <c r="G45" s="38">
        <v>35.001117996257499</v>
      </c>
      <c r="H45" s="38">
        <v>42.054746811496003</v>
      </c>
      <c r="I45" s="38">
        <v>50.418762559756402</v>
      </c>
      <c r="J45" s="38">
        <v>56.9395527406733</v>
      </c>
      <c r="K45" s="38">
        <v>63.230711101758097</v>
      </c>
      <c r="L45" s="38">
        <v>69.884998665361707</v>
      </c>
      <c r="M45" s="38">
        <v>90.812512582737597</v>
      </c>
      <c r="N45" s="38">
        <v>117.82865379486201</v>
      </c>
      <c r="O45" s="38">
        <v>121.220875941438</v>
      </c>
      <c r="P45" s="38">
        <v>129.64980783823401</v>
      </c>
      <c r="Q45" s="51">
        <v>143.80170579206299</v>
      </c>
      <c r="R45" s="58">
        <v>162.15527554726151</v>
      </c>
      <c r="S45" s="59">
        <v>195.88087976294227</v>
      </c>
      <c r="T45" s="59">
        <v>232.07621493136264</v>
      </c>
      <c r="U45" s="59">
        <v>254.43573042743805</v>
      </c>
      <c r="V45" s="59">
        <v>263.01531343973016</v>
      </c>
      <c r="W45" s="59">
        <v>267.82281278938586</v>
      </c>
      <c r="X45" s="60">
        <v>273.34317114189435</v>
      </c>
      <c r="Z45" s="131" t="s">
        <v>209</v>
      </c>
      <c r="AA45" s="5">
        <f>$U$10</f>
        <v>178.07433576939366</v>
      </c>
      <c r="AB45" s="5">
        <f>$U$19</f>
        <v>179.46014273166492</v>
      </c>
      <c r="AC45" s="5">
        <f>$U$28</f>
        <v>170.63476449834894</v>
      </c>
      <c r="AD45" s="5">
        <f>$U$37</f>
        <v>162.41824923317978</v>
      </c>
      <c r="AE45" s="5">
        <f>$U$37</f>
        <v>162.41824923317978</v>
      </c>
      <c r="AF45" s="5">
        <f>$U$55</f>
        <v>174.47903353164597</v>
      </c>
      <c r="AG45" s="5">
        <f>$U$64</f>
        <v>185.30477185616925</v>
      </c>
      <c r="AH45" s="6">
        <f>$U$73</f>
        <v>175.37155035644156</v>
      </c>
    </row>
    <row r="46" spans="3:34" s="20" customFormat="1" x14ac:dyDescent="0.2">
      <c r="C46" s="131" t="s">
        <v>209</v>
      </c>
      <c r="D46" s="38">
        <v>17.72</v>
      </c>
      <c r="E46" s="38">
        <v>20.4426686063115</v>
      </c>
      <c r="F46" s="38">
        <v>23.796438452857</v>
      </c>
      <c r="G46" s="38">
        <v>26.218942937517198</v>
      </c>
      <c r="H46" s="38">
        <v>32.117716114369699</v>
      </c>
      <c r="I46" s="38">
        <v>38.123878362988499</v>
      </c>
      <c r="J46" s="38">
        <v>42.867573004206001</v>
      </c>
      <c r="K46" s="38">
        <v>46.177304659843699</v>
      </c>
      <c r="L46" s="38">
        <v>50.498825540744399</v>
      </c>
      <c r="M46" s="38">
        <v>63.255940769258999</v>
      </c>
      <c r="N46" s="38">
        <v>81.022021236467097</v>
      </c>
      <c r="O46" s="38">
        <v>87.419951565575602</v>
      </c>
      <c r="P46" s="38">
        <v>95.294258443432298</v>
      </c>
      <c r="Q46" s="51">
        <v>107.25617376737399</v>
      </c>
      <c r="R46" s="58">
        <v>118.44633155502021</v>
      </c>
      <c r="S46" s="59">
        <v>135.78568088585206</v>
      </c>
      <c r="T46" s="59">
        <v>158.37275913507861</v>
      </c>
      <c r="U46" s="59">
        <v>183.3064379855829</v>
      </c>
      <c r="V46" s="59">
        <v>195.74826289169283</v>
      </c>
      <c r="W46" s="59">
        <v>200.07326905670411</v>
      </c>
      <c r="X46" s="60">
        <v>201.24433630828204</v>
      </c>
      <c r="Z46" s="131" t="s">
        <v>202</v>
      </c>
      <c r="AA46" s="191">
        <f>$U$11</f>
        <v>55.974226917467995</v>
      </c>
      <c r="AB46" s="191">
        <f>$U$20</f>
        <v>53.927476469665336</v>
      </c>
      <c r="AC46" s="191">
        <f>$U$29</f>
        <v>57.449273213833294</v>
      </c>
      <c r="AD46" s="191">
        <f>$U$38</f>
        <v>59.139189216757678</v>
      </c>
      <c r="AE46" s="191">
        <f>$U$47</f>
        <v>55.559262608784529</v>
      </c>
      <c r="AF46" s="191">
        <f>$U$56</f>
        <v>57.299541074811579</v>
      </c>
      <c r="AG46" s="191">
        <f>$U$65</f>
        <v>52.795883969132987</v>
      </c>
      <c r="AH46" s="192">
        <f>$U$74</f>
        <v>54.335632210985139</v>
      </c>
    </row>
    <row r="47" spans="3:34" s="20" customFormat="1" ht="13.5" thickBot="1" x14ac:dyDescent="0.25">
      <c r="C47" s="131" t="s">
        <v>202</v>
      </c>
      <c r="D47" s="106">
        <v>323.24</v>
      </c>
      <c r="E47" s="106">
        <v>293.021080653284</v>
      </c>
      <c r="F47" s="106">
        <v>209.72376928704699</v>
      </c>
      <c r="G47" s="106">
        <v>196.310280193133</v>
      </c>
      <c r="H47" s="106">
        <v>158.754581667715</v>
      </c>
      <c r="I47" s="106">
        <v>149.95765335075899</v>
      </c>
      <c r="J47" s="106">
        <v>173.09084652936599</v>
      </c>
      <c r="K47" s="106">
        <v>168.802070694815</v>
      </c>
      <c r="L47" s="106">
        <v>124.96210980504399</v>
      </c>
      <c r="M47" s="106">
        <v>118.955012013028</v>
      </c>
      <c r="N47" s="106">
        <v>113.157580612229</v>
      </c>
      <c r="O47" s="106">
        <v>119.58213854442</v>
      </c>
      <c r="P47" s="106">
        <v>92.185244013756503</v>
      </c>
      <c r="Q47" s="193">
        <v>84.396068760585905</v>
      </c>
      <c r="R47" s="194">
        <v>78.564464046446133</v>
      </c>
      <c r="S47" s="191">
        <v>80.151282248606947</v>
      </c>
      <c r="T47" s="191">
        <v>68.436621165688109</v>
      </c>
      <c r="U47" s="191">
        <v>55.559262608784529</v>
      </c>
      <c r="V47" s="191">
        <v>50.359759059060558</v>
      </c>
      <c r="W47" s="191">
        <v>54.64395910357409</v>
      </c>
      <c r="X47" s="192">
        <v>70.144154289083929</v>
      </c>
      <c r="Z47" s="132" t="s">
        <v>203</v>
      </c>
      <c r="AA47" s="36">
        <f>$U$12</f>
        <v>58.408294645410749</v>
      </c>
      <c r="AB47" s="36">
        <f>$U$21</f>
        <v>55.964605154867847</v>
      </c>
      <c r="AC47" s="36">
        <f>$U$30</f>
        <v>59.167672023545542</v>
      </c>
      <c r="AD47" s="36">
        <f>$U$39</f>
        <v>60.875017438175249</v>
      </c>
      <c r="AE47" s="36">
        <f>$U$48</f>
        <v>57.319080889968241</v>
      </c>
      <c r="AF47" s="36">
        <f>$U$57</f>
        <v>59.082660987719137</v>
      </c>
      <c r="AG47" s="36">
        <f>$U$66</f>
        <v>54.473281844130554</v>
      </c>
      <c r="AH47" s="37">
        <f>$U$75</f>
        <v>56.031874402284906</v>
      </c>
    </row>
    <row r="48" spans="3:34" s="20" customFormat="1" ht="14.25" thickBot="1" x14ac:dyDescent="0.3">
      <c r="C48" s="132" t="s">
        <v>203</v>
      </c>
      <c r="D48" s="52">
        <v>395.80329118239888</v>
      </c>
      <c r="E48" s="52">
        <v>358.4757854555225</v>
      </c>
      <c r="F48" s="52">
        <v>263.68258151126798</v>
      </c>
      <c r="G48" s="52">
        <v>255.45375126672957</v>
      </c>
      <c r="H48" s="52">
        <v>191.12126110194359</v>
      </c>
      <c r="I48" s="52">
        <v>175.40355023634717</v>
      </c>
      <c r="J48" s="52">
        <v>165.48859778580925</v>
      </c>
      <c r="K48" s="52">
        <v>196.65372880406269</v>
      </c>
      <c r="L48" s="52">
        <v>171.30462637947682</v>
      </c>
      <c r="M48" s="52">
        <v>129.96643868619</v>
      </c>
      <c r="N48" s="52">
        <v>115.64562626807407</v>
      </c>
      <c r="O48" s="52">
        <v>107.73724815882056</v>
      </c>
      <c r="P48" s="52">
        <v>112.49060597230104</v>
      </c>
      <c r="Q48" s="53">
        <v>88.383845025875047</v>
      </c>
      <c r="R48" s="61">
        <v>88.360636516436728</v>
      </c>
      <c r="S48" s="62">
        <v>85.309481107525926</v>
      </c>
      <c r="T48" s="62">
        <v>77.459589395627944</v>
      </c>
      <c r="U48" s="62">
        <v>57.319080889968241</v>
      </c>
      <c r="V48" s="62">
        <v>51.708389483609366</v>
      </c>
      <c r="W48" s="62">
        <v>52.165029870957213</v>
      </c>
      <c r="X48" s="63">
        <v>58.796707231120465</v>
      </c>
      <c r="Z48" s="175">
        <v>2040</v>
      </c>
      <c r="AA48" s="182" t="s">
        <v>8</v>
      </c>
      <c r="AB48" s="182" t="s">
        <v>9</v>
      </c>
      <c r="AC48" s="182" t="s">
        <v>10</v>
      </c>
      <c r="AD48" s="182" t="s">
        <v>11</v>
      </c>
      <c r="AE48" s="182" t="s">
        <v>12</v>
      </c>
      <c r="AF48" s="182" t="s">
        <v>13</v>
      </c>
      <c r="AG48" s="182" t="s">
        <v>14</v>
      </c>
      <c r="AH48" s="183" t="s">
        <v>15</v>
      </c>
    </row>
    <row r="49" spans="3:34" s="20" customFormat="1" ht="13.5" thickBot="1" x14ac:dyDescent="0.25">
      <c r="C49" s="31" t="s">
        <v>13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5"/>
      <c r="R49" s="45"/>
      <c r="S49" s="32"/>
      <c r="T49" s="32"/>
      <c r="U49" s="32"/>
      <c r="V49" s="32"/>
      <c r="W49" s="32"/>
      <c r="X49" s="33"/>
      <c r="Z49" s="149" t="s">
        <v>64</v>
      </c>
      <c r="AA49" s="22">
        <f>$V$5</f>
        <v>48.779019254607718</v>
      </c>
      <c r="AB49" s="22">
        <f>$V$14</f>
        <v>48.902917045987799</v>
      </c>
      <c r="AC49" s="22">
        <f>$V$23</f>
        <v>48.103096362285633</v>
      </c>
      <c r="AD49" s="22">
        <f>$V$32</f>
        <v>47.475954727290443</v>
      </c>
      <c r="AE49" s="22">
        <f>$V$32</f>
        <v>47.475954727290443</v>
      </c>
      <c r="AF49" s="22">
        <f>$V$50</f>
        <v>47.902075215557481</v>
      </c>
      <c r="AG49" s="22">
        <f>$V$59</f>
        <v>48.062099170611596</v>
      </c>
      <c r="AH49" s="23">
        <f>$V$68</f>
        <v>47.321883762599995</v>
      </c>
    </row>
    <row r="50" spans="3:34" s="20" customFormat="1" x14ac:dyDescent="0.2">
      <c r="C50" s="149" t="s">
        <v>64</v>
      </c>
      <c r="D50" s="46">
        <v>29.9828198717614</v>
      </c>
      <c r="E50" s="46">
        <v>30.912304277982201</v>
      </c>
      <c r="F50" s="46">
        <v>31.951887692870699</v>
      </c>
      <c r="G50" s="46">
        <v>32.907727127098198</v>
      </c>
      <c r="H50" s="46">
        <v>34.146939852897297</v>
      </c>
      <c r="I50" s="46">
        <v>35.2877054867051</v>
      </c>
      <c r="J50" s="46">
        <v>35.965770444813501</v>
      </c>
      <c r="K50" s="46">
        <v>36.874022862400103</v>
      </c>
      <c r="L50" s="46">
        <v>37.823349167247301</v>
      </c>
      <c r="M50" s="46">
        <v>38.9497463119923</v>
      </c>
      <c r="N50" s="46">
        <v>40.250194768248797</v>
      </c>
      <c r="O50" s="46">
        <v>40.767379264300402</v>
      </c>
      <c r="P50" s="46">
        <v>41.977481968496399</v>
      </c>
      <c r="Q50" s="47">
        <v>43.452502381189603</v>
      </c>
      <c r="R50" s="55">
        <v>44.615421265647306</v>
      </c>
      <c r="S50" s="56">
        <v>45.787985743637257</v>
      </c>
      <c r="T50" s="56">
        <v>46.717792926880485</v>
      </c>
      <c r="U50" s="56">
        <v>47.428172456721057</v>
      </c>
      <c r="V50" s="56">
        <v>47.902075215557481</v>
      </c>
      <c r="W50" s="56">
        <v>48.169474885374491</v>
      </c>
      <c r="X50" s="57">
        <v>48.297573510534242</v>
      </c>
      <c r="Z50" s="131" t="s">
        <v>65</v>
      </c>
      <c r="AA50" s="5">
        <f>$V$6</f>
        <v>51.946276125541708</v>
      </c>
      <c r="AB50" s="5">
        <f>$V$15</f>
        <v>52.264193513322809</v>
      </c>
      <c r="AC50" s="5">
        <f>$V$24</f>
        <v>50.73621859402175</v>
      </c>
      <c r="AD50" s="5">
        <f>$V$33</f>
        <v>49.631366271608648</v>
      </c>
      <c r="AE50" s="5">
        <f>$V$33</f>
        <v>49.631366271608648</v>
      </c>
      <c r="AF50" s="5">
        <f>$V$51</f>
        <v>50.232738609889168</v>
      </c>
      <c r="AG50" s="5">
        <f>$V$60</f>
        <v>51.012004958450113</v>
      </c>
      <c r="AH50" s="6">
        <f>$V$69</f>
        <v>49.765597963854454</v>
      </c>
    </row>
    <row r="51" spans="3:34" s="20" customFormat="1" x14ac:dyDescent="0.2">
      <c r="C51" s="131" t="s">
        <v>65</v>
      </c>
      <c r="D51" s="38">
        <v>26.119297535676498</v>
      </c>
      <c r="E51" s="38">
        <v>27.407007208406899</v>
      </c>
      <c r="F51" s="38">
        <v>29.027102918252201</v>
      </c>
      <c r="G51" s="38">
        <v>30.5811684525111</v>
      </c>
      <c r="H51" s="38">
        <v>32.479358281261</v>
      </c>
      <c r="I51" s="38">
        <v>33.830136258214097</v>
      </c>
      <c r="J51" s="38">
        <v>34.0971635439628</v>
      </c>
      <c r="K51" s="38">
        <v>35.154154811684101</v>
      </c>
      <c r="L51" s="38">
        <v>36.0164521921293</v>
      </c>
      <c r="M51" s="38">
        <v>37.110517756061803</v>
      </c>
      <c r="N51" s="38">
        <v>38.502997822240403</v>
      </c>
      <c r="O51" s="38">
        <v>39.196624064681401</v>
      </c>
      <c r="P51" s="38">
        <v>41.107517548058901</v>
      </c>
      <c r="Q51" s="51">
        <v>43.948</v>
      </c>
      <c r="R51" s="58">
        <v>45.701307417956436</v>
      </c>
      <c r="S51" s="59">
        <v>47.499548818224646</v>
      </c>
      <c r="T51" s="59">
        <v>49.069027537071364</v>
      </c>
      <c r="U51" s="59">
        <v>50.109319967086421</v>
      </c>
      <c r="V51" s="59">
        <v>50.232738609889168</v>
      </c>
      <c r="W51" s="59">
        <v>50.058932834519588</v>
      </c>
      <c r="X51" s="60">
        <v>49.777371870454154</v>
      </c>
      <c r="Z51" s="131" t="s">
        <v>206</v>
      </c>
      <c r="AA51" s="5">
        <f>$V$7</f>
        <v>68.854016474322592</v>
      </c>
      <c r="AB51" s="5">
        <f>$V$16</f>
        <v>75.707193950941416</v>
      </c>
      <c r="AC51" s="5">
        <f>$V$25</f>
        <v>74.196466041376198</v>
      </c>
      <c r="AD51" s="5">
        <f>$V$34</f>
        <v>73.050870171690335</v>
      </c>
      <c r="AE51" s="5">
        <f>$V$34</f>
        <v>73.050870171690335</v>
      </c>
      <c r="AF51" s="5">
        <f>$V$52</f>
        <v>69.145193006275349</v>
      </c>
      <c r="AG51" s="5">
        <f>$V$61</f>
        <v>72.936716017419883</v>
      </c>
      <c r="AH51" s="6">
        <f>$V$70</f>
        <v>72.144702773006472</v>
      </c>
    </row>
    <row r="52" spans="3:34" s="20" customFormat="1" x14ac:dyDescent="0.2">
      <c r="C52" s="131" t="s">
        <v>206</v>
      </c>
      <c r="D52" s="38">
        <v>54.15</v>
      </c>
      <c r="E52" s="38">
        <v>51.062315053354403</v>
      </c>
      <c r="F52" s="38">
        <v>52.076018249573302</v>
      </c>
      <c r="G52" s="38">
        <v>52.764244123680001</v>
      </c>
      <c r="H52" s="38">
        <v>54.692837736325899</v>
      </c>
      <c r="I52" s="38">
        <v>56.582893023488801</v>
      </c>
      <c r="J52" s="38">
        <v>56.4747061102711</v>
      </c>
      <c r="K52" s="38">
        <v>52.488571497119999</v>
      </c>
      <c r="L52" s="38">
        <v>49.707194394226001</v>
      </c>
      <c r="M52" s="38">
        <v>47.698968655944398</v>
      </c>
      <c r="N52" s="38">
        <v>47.1883135864324</v>
      </c>
      <c r="O52" s="38">
        <v>50.071814795941101</v>
      </c>
      <c r="P52" s="38">
        <v>50.634030999539704</v>
      </c>
      <c r="Q52" s="51">
        <v>54.870577448924401</v>
      </c>
      <c r="R52" s="58">
        <v>55.815216130072173</v>
      </c>
      <c r="S52" s="59">
        <v>56.28087712668448</v>
      </c>
      <c r="T52" s="59">
        <v>57.58452650605458</v>
      </c>
      <c r="U52" s="59">
        <v>62.908968411666201</v>
      </c>
      <c r="V52" s="59">
        <v>69.145193006275349</v>
      </c>
      <c r="W52" s="59">
        <v>74.805147758753293</v>
      </c>
      <c r="X52" s="60">
        <v>77.259688715211254</v>
      </c>
      <c r="Z52" s="131" t="s">
        <v>207</v>
      </c>
      <c r="AA52" s="5">
        <f>$V$8</f>
        <v>81.345452379308526</v>
      </c>
      <c r="AB52" s="5">
        <f>$V$17</f>
        <v>88.309270352624836</v>
      </c>
      <c r="AC52" s="5">
        <f>$V$26</f>
        <v>87.008127104167514</v>
      </c>
      <c r="AD52" s="5">
        <f>$V$35</f>
        <v>85.997728877146997</v>
      </c>
      <c r="AE52" s="5">
        <f>$V$35</f>
        <v>85.997728877146997</v>
      </c>
      <c r="AF52" s="5">
        <f>$V$53</f>
        <v>81.327756750129339</v>
      </c>
      <c r="AG52" s="5">
        <f>$V$62</f>
        <v>84.742845593374355</v>
      </c>
      <c r="AH52" s="6">
        <f>$V$71</f>
        <v>84.019196799198042</v>
      </c>
    </row>
    <row r="53" spans="3:34" s="20" customFormat="1" x14ac:dyDescent="0.2">
      <c r="C53" s="131" t="s">
        <v>207</v>
      </c>
      <c r="D53" s="38">
        <v>83.39</v>
      </c>
      <c r="E53" s="38">
        <v>77.181914385869604</v>
      </c>
      <c r="F53" s="38">
        <v>72.168670921751101</v>
      </c>
      <c r="G53" s="38">
        <v>75.775944314742006</v>
      </c>
      <c r="H53" s="38">
        <v>75.611813185827899</v>
      </c>
      <c r="I53" s="38">
        <v>78.2011687985527</v>
      </c>
      <c r="J53" s="38">
        <v>77.434441623032598</v>
      </c>
      <c r="K53" s="38">
        <v>73.0373117957365</v>
      </c>
      <c r="L53" s="38">
        <v>68.650838880657005</v>
      </c>
      <c r="M53" s="38">
        <v>65.748951677669695</v>
      </c>
      <c r="N53" s="38">
        <v>63.254287505054499</v>
      </c>
      <c r="O53" s="38">
        <v>64.465065960465694</v>
      </c>
      <c r="P53" s="38">
        <v>63.6417353137604</v>
      </c>
      <c r="Q53" s="51">
        <v>67.733337493961798</v>
      </c>
      <c r="R53" s="58">
        <v>69.161535246640341</v>
      </c>
      <c r="S53" s="59">
        <v>70.708230078401996</v>
      </c>
      <c r="T53" s="59">
        <v>71.457527021412645</v>
      </c>
      <c r="U53" s="59">
        <v>75.130817401303915</v>
      </c>
      <c r="V53" s="59">
        <v>81.327756750129339</v>
      </c>
      <c r="W53" s="59">
        <v>88.467295019072296</v>
      </c>
      <c r="X53" s="60">
        <v>92.570298529159899</v>
      </c>
      <c r="Z53" s="131" t="s">
        <v>208</v>
      </c>
      <c r="AA53" s="5">
        <f>$V$9</f>
        <v>271.12562545261011</v>
      </c>
      <c r="AB53" s="5">
        <f>$V$18</f>
        <v>251.1137256700454</v>
      </c>
      <c r="AC53" s="5">
        <f>$V$27</f>
        <v>234.08908229342083</v>
      </c>
      <c r="AD53" s="5">
        <f>$V$36</f>
        <v>218.52688250744276</v>
      </c>
      <c r="AE53" s="5">
        <f>$V$36</f>
        <v>218.52688250744276</v>
      </c>
      <c r="AF53" s="5">
        <f>$V$54</f>
        <v>244.01030498547556</v>
      </c>
      <c r="AG53" s="5">
        <f>$V$63</f>
        <v>236.55761661298823</v>
      </c>
      <c r="AH53" s="6">
        <f>$V$72</f>
        <v>216.38737850851686</v>
      </c>
    </row>
    <row r="54" spans="3:34" s="20" customFormat="1" x14ac:dyDescent="0.2">
      <c r="C54" s="131" t="s">
        <v>208</v>
      </c>
      <c r="D54" s="38">
        <v>24.19</v>
      </c>
      <c r="E54" s="38">
        <v>27.996777560974699</v>
      </c>
      <c r="F54" s="38">
        <v>30.770183652483698</v>
      </c>
      <c r="G54" s="38">
        <v>35.001117996257499</v>
      </c>
      <c r="H54" s="38">
        <v>42.054746811496003</v>
      </c>
      <c r="I54" s="38">
        <v>50.418762559756402</v>
      </c>
      <c r="J54" s="38">
        <v>56.9395527406733</v>
      </c>
      <c r="K54" s="38">
        <v>63.230711101758097</v>
      </c>
      <c r="L54" s="38">
        <v>69.884998665361707</v>
      </c>
      <c r="M54" s="38">
        <v>90.812512582737597</v>
      </c>
      <c r="N54" s="38">
        <v>117.82865379486201</v>
      </c>
      <c r="O54" s="38">
        <v>121.220875941438</v>
      </c>
      <c r="P54" s="38">
        <v>129.64980783823401</v>
      </c>
      <c r="Q54" s="51">
        <v>143.80170579206299</v>
      </c>
      <c r="R54" s="58">
        <v>161.53402483870437</v>
      </c>
      <c r="S54" s="59">
        <v>193.16473476255527</v>
      </c>
      <c r="T54" s="59">
        <v>224.31480653537744</v>
      </c>
      <c r="U54" s="59">
        <v>240.35691049842796</v>
      </c>
      <c r="V54" s="59">
        <v>244.01030498547556</v>
      </c>
      <c r="W54" s="59">
        <v>246.33967023070724</v>
      </c>
      <c r="X54" s="60">
        <v>250.51795936566927</v>
      </c>
      <c r="Z54" s="131" t="s">
        <v>209</v>
      </c>
      <c r="AA54" s="5">
        <f>$V$10</f>
        <v>197.71770529695755</v>
      </c>
      <c r="AB54" s="5">
        <f>$V$19</f>
        <v>191.63560189708957</v>
      </c>
      <c r="AC54" s="5">
        <f>$V$28</f>
        <v>178.90182665060428</v>
      </c>
      <c r="AD54" s="5">
        <f>$V$37</f>
        <v>167.64455967642607</v>
      </c>
      <c r="AE54" s="5">
        <f>$V$37</f>
        <v>167.64455967642607</v>
      </c>
      <c r="AF54" s="5">
        <f>$V$55</f>
        <v>182.88068432124675</v>
      </c>
      <c r="AG54" s="5">
        <f>$V$64</f>
        <v>182.68615390775344</v>
      </c>
      <c r="AH54" s="6">
        <f>$V$73</f>
        <v>168.65904069264514</v>
      </c>
    </row>
    <row r="55" spans="3:34" s="20" customFormat="1" x14ac:dyDescent="0.2">
      <c r="C55" s="131" t="s">
        <v>209</v>
      </c>
      <c r="D55" s="38">
        <v>17.72</v>
      </c>
      <c r="E55" s="38">
        <v>20.4426686063115</v>
      </c>
      <c r="F55" s="38">
        <v>23.796438452857</v>
      </c>
      <c r="G55" s="38">
        <v>26.218942937517198</v>
      </c>
      <c r="H55" s="38">
        <v>32.117716114369699</v>
      </c>
      <c r="I55" s="38">
        <v>38.123878362988499</v>
      </c>
      <c r="J55" s="38">
        <v>42.867573004206001</v>
      </c>
      <c r="K55" s="38">
        <v>46.177304659843699</v>
      </c>
      <c r="L55" s="38">
        <v>50.498825540744399</v>
      </c>
      <c r="M55" s="38">
        <v>63.255940769258999</v>
      </c>
      <c r="N55" s="38">
        <v>81.022021236467097</v>
      </c>
      <c r="O55" s="38">
        <v>87.419951565575602</v>
      </c>
      <c r="P55" s="38">
        <v>95.294258443432298</v>
      </c>
      <c r="Q55" s="51">
        <v>107.25617376737399</v>
      </c>
      <c r="R55" s="58">
        <v>117.93489671989541</v>
      </c>
      <c r="S55" s="59">
        <v>134.12043086417228</v>
      </c>
      <c r="T55" s="59">
        <v>154.09458435568951</v>
      </c>
      <c r="U55" s="59">
        <v>174.47903353164597</v>
      </c>
      <c r="V55" s="59">
        <v>182.88068432124675</v>
      </c>
      <c r="W55" s="59">
        <v>184.43781264286622</v>
      </c>
      <c r="X55" s="60">
        <v>184.10800545376074</v>
      </c>
      <c r="Z55" s="131" t="s">
        <v>202</v>
      </c>
      <c r="AA55" s="191">
        <f>$V$11</f>
        <v>50.669990266276621</v>
      </c>
      <c r="AB55" s="191">
        <f>$V$20</f>
        <v>48.705694234490458</v>
      </c>
      <c r="AC55" s="191">
        <f>$V$29</f>
        <v>52.801074027556062</v>
      </c>
      <c r="AD55" s="191">
        <f>$V$38</f>
        <v>55.671230862767352</v>
      </c>
      <c r="AE55" s="191">
        <f>$V$47</f>
        <v>50.359759059060558</v>
      </c>
      <c r="AF55" s="191">
        <f>$V$56</f>
        <v>52.817094070782346</v>
      </c>
      <c r="AG55" s="191">
        <f>$V$65</f>
        <v>47.946003797271452</v>
      </c>
      <c r="AH55" s="192">
        <f>$V$74</f>
        <v>50.316302193622406</v>
      </c>
    </row>
    <row r="56" spans="3:34" s="20" customFormat="1" ht="13.5" thickBot="1" x14ac:dyDescent="0.25">
      <c r="C56" s="131" t="s">
        <v>202</v>
      </c>
      <c r="D56" s="106">
        <v>323.24</v>
      </c>
      <c r="E56" s="106">
        <v>293.021080653284</v>
      </c>
      <c r="F56" s="106">
        <v>209.72376928704699</v>
      </c>
      <c r="G56" s="106">
        <v>196.310280193133</v>
      </c>
      <c r="H56" s="106">
        <v>158.754581667715</v>
      </c>
      <c r="I56" s="106">
        <v>149.95765335075899</v>
      </c>
      <c r="J56" s="106">
        <v>173.09084652936599</v>
      </c>
      <c r="K56" s="106">
        <v>168.802070694815</v>
      </c>
      <c r="L56" s="106">
        <v>124.96210980504399</v>
      </c>
      <c r="M56" s="106">
        <v>118.955012013028</v>
      </c>
      <c r="N56" s="106">
        <v>113.157580612229</v>
      </c>
      <c r="O56" s="106">
        <v>119.58213854442</v>
      </c>
      <c r="P56" s="106">
        <v>92.185244013756503</v>
      </c>
      <c r="Q56" s="193">
        <v>84.396068760585905</v>
      </c>
      <c r="R56" s="194">
        <v>78.993746597420326</v>
      </c>
      <c r="S56" s="191">
        <v>80.867572124504164</v>
      </c>
      <c r="T56" s="191">
        <v>69.406399483180152</v>
      </c>
      <c r="U56" s="191">
        <v>57.299541074811579</v>
      </c>
      <c r="V56" s="191">
        <v>52.817094070782346</v>
      </c>
      <c r="W56" s="191">
        <v>58.488369522815397</v>
      </c>
      <c r="X56" s="192">
        <v>75.217583111870226</v>
      </c>
      <c r="Z56" s="132" t="s">
        <v>203</v>
      </c>
      <c r="AA56" s="36">
        <f>$V$12</f>
        <v>52.599555055945082</v>
      </c>
      <c r="AB56" s="36">
        <f>$V$21</f>
        <v>50.189297419537631</v>
      </c>
      <c r="AC56" s="36">
        <f>$V$30</f>
        <v>54.10226109156833</v>
      </c>
      <c r="AD56" s="36">
        <f>$V$39</f>
        <v>57.064361695656146</v>
      </c>
      <c r="AE56" s="36">
        <f>$V$48</f>
        <v>51.708389483609366</v>
      </c>
      <c r="AF56" s="36">
        <f>$V$57</f>
        <v>54.253109233910038</v>
      </c>
      <c r="AG56" s="36">
        <f>$V$66</f>
        <v>49.231994065970873</v>
      </c>
      <c r="AH56" s="37">
        <f>$V$75</f>
        <v>51.68655808052921</v>
      </c>
    </row>
    <row r="57" spans="3:34" s="20" customFormat="1" ht="14.25" thickBot="1" x14ac:dyDescent="0.3">
      <c r="C57" s="132" t="s">
        <v>203</v>
      </c>
      <c r="D57" s="52">
        <v>395.80329118239888</v>
      </c>
      <c r="E57" s="52">
        <v>358.4757854555225</v>
      </c>
      <c r="F57" s="52">
        <v>263.68258151126798</v>
      </c>
      <c r="G57" s="52">
        <v>255.45375126672957</v>
      </c>
      <c r="H57" s="52">
        <v>191.12126110194359</v>
      </c>
      <c r="I57" s="52">
        <v>175.40355023634717</v>
      </c>
      <c r="J57" s="52">
        <v>165.48859778580925</v>
      </c>
      <c r="K57" s="52">
        <v>196.65372880406269</v>
      </c>
      <c r="L57" s="52">
        <v>171.30462637947682</v>
      </c>
      <c r="M57" s="52">
        <v>129.96643868619</v>
      </c>
      <c r="N57" s="52">
        <v>115.64562626807407</v>
      </c>
      <c r="O57" s="52">
        <v>107.73724815882056</v>
      </c>
      <c r="P57" s="52">
        <v>112.49060597230104</v>
      </c>
      <c r="Q57" s="53">
        <v>88.383845025875047</v>
      </c>
      <c r="R57" s="61">
        <v>88.816692741135924</v>
      </c>
      <c r="S57" s="62">
        <v>86.035195243842736</v>
      </c>
      <c r="T57" s="62">
        <v>78.479413585876571</v>
      </c>
      <c r="U57" s="62">
        <v>59.082660987719137</v>
      </c>
      <c r="V57" s="62">
        <v>54.253109233910038</v>
      </c>
      <c r="W57" s="62">
        <v>56.20495709521915</v>
      </c>
      <c r="X57" s="63">
        <v>64.23078635065761</v>
      </c>
      <c r="Z57" s="175">
        <v>2045</v>
      </c>
      <c r="AA57" s="182" t="s">
        <v>8</v>
      </c>
      <c r="AB57" s="182" t="s">
        <v>9</v>
      </c>
      <c r="AC57" s="182" t="s">
        <v>10</v>
      </c>
      <c r="AD57" s="182" t="s">
        <v>11</v>
      </c>
      <c r="AE57" s="182" t="s">
        <v>12</v>
      </c>
      <c r="AF57" s="182" t="s">
        <v>13</v>
      </c>
      <c r="AG57" s="182" t="s">
        <v>14</v>
      </c>
      <c r="AH57" s="183" t="s">
        <v>15</v>
      </c>
    </row>
    <row r="58" spans="3:34" s="20" customFormat="1" ht="13.5" thickBot="1" x14ac:dyDescent="0.25">
      <c r="C58" s="31" t="s">
        <v>14</v>
      </c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5"/>
      <c r="R58" s="45"/>
      <c r="S58" s="32"/>
      <c r="T58" s="32"/>
      <c r="U58" s="32"/>
      <c r="V58" s="32"/>
      <c r="W58" s="32"/>
      <c r="X58" s="33"/>
      <c r="Z58" s="149" t="s">
        <v>64</v>
      </c>
      <c r="AA58" s="22">
        <f>$W$5</f>
        <v>49.485568224554207</v>
      </c>
      <c r="AB58" s="22">
        <f>$W$14</f>
        <v>49.58216246210575</v>
      </c>
      <c r="AC58" s="22">
        <f>$W$23</f>
        <v>48.571520287190161</v>
      </c>
      <c r="AD58" s="22">
        <f>$W$32</f>
        <v>47.824364068039955</v>
      </c>
      <c r="AE58" s="22">
        <f>$W$32</f>
        <v>47.824364068039955</v>
      </c>
      <c r="AF58" s="22">
        <f>$W$50</f>
        <v>48.169474885374491</v>
      </c>
      <c r="AG58" s="22">
        <f>$W$59</f>
        <v>48.161465586041771</v>
      </c>
      <c r="AH58" s="23">
        <f>$W$68</f>
        <v>47.247662364838654</v>
      </c>
    </row>
    <row r="59" spans="3:34" s="20" customFormat="1" x14ac:dyDescent="0.2">
      <c r="C59" s="149" t="s">
        <v>64</v>
      </c>
      <c r="D59" s="46">
        <v>29.9828198717614</v>
      </c>
      <c r="E59" s="46">
        <v>30.912304277982201</v>
      </c>
      <c r="F59" s="46">
        <v>31.951887692870699</v>
      </c>
      <c r="G59" s="46">
        <v>32.907727127098198</v>
      </c>
      <c r="H59" s="46">
        <v>34.146939852897297</v>
      </c>
      <c r="I59" s="46">
        <v>35.2877054867051</v>
      </c>
      <c r="J59" s="46">
        <v>35.965770444813501</v>
      </c>
      <c r="K59" s="46">
        <v>36.874022862400103</v>
      </c>
      <c r="L59" s="46">
        <v>37.823349167247301</v>
      </c>
      <c r="M59" s="46">
        <v>38.9497463119923</v>
      </c>
      <c r="N59" s="46">
        <v>40.250194768248797</v>
      </c>
      <c r="O59" s="46">
        <v>40.767379264300402</v>
      </c>
      <c r="P59" s="46">
        <v>41.977481968496399</v>
      </c>
      <c r="Q59" s="47">
        <v>43.452502381189603</v>
      </c>
      <c r="R59" s="55">
        <v>44.76452568431543</v>
      </c>
      <c r="S59" s="56">
        <v>46.10733351040183</v>
      </c>
      <c r="T59" s="56">
        <v>47.298823726999927</v>
      </c>
      <c r="U59" s="56">
        <v>47.922823581761833</v>
      </c>
      <c r="V59" s="56">
        <v>48.062099170611596</v>
      </c>
      <c r="W59" s="56">
        <v>48.161465586041771</v>
      </c>
      <c r="X59" s="57">
        <v>48.226858823091781</v>
      </c>
      <c r="Z59" s="131" t="s">
        <v>65</v>
      </c>
      <c r="AA59" s="5">
        <f>$W$6</f>
        <v>52.583542490443108</v>
      </c>
      <c r="AB59" s="5">
        <f>$W$15</f>
        <v>52.924383608884291</v>
      </c>
      <c r="AC59" s="5">
        <f>$W$24</f>
        <v>50.928058413643505</v>
      </c>
      <c r="AD59" s="5">
        <f>$W$33</f>
        <v>49.635851068724953</v>
      </c>
      <c r="AE59" s="5">
        <f>$W$33</f>
        <v>49.635851068724953</v>
      </c>
      <c r="AF59" s="5">
        <f>$W$51</f>
        <v>50.058932834519588</v>
      </c>
      <c r="AG59" s="5">
        <f>$W$60</f>
        <v>50.712357461656737</v>
      </c>
      <c r="AH59" s="6">
        <f>$W$69</f>
        <v>49.204804406462394</v>
      </c>
    </row>
    <row r="60" spans="3:34" s="20" customFormat="1" x14ac:dyDescent="0.2">
      <c r="C60" s="131" t="s">
        <v>65</v>
      </c>
      <c r="D60" s="38">
        <v>26.119297535676498</v>
      </c>
      <c r="E60" s="38">
        <v>27.407007208406899</v>
      </c>
      <c r="F60" s="38">
        <v>29.027102918252201</v>
      </c>
      <c r="G60" s="38">
        <v>30.5811684525111</v>
      </c>
      <c r="H60" s="38">
        <v>32.479358281261</v>
      </c>
      <c r="I60" s="38">
        <v>33.830136258214097</v>
      </c>
      <c r="J60" s="38">
        <v>34.0971635439628</v>
      </c>
      <c r="K60" s="38">
        <v>35.154154811684101</v>
      </c>
      <c r="L60" s="38">
        <v>36.0164521921293</v>
      </c>
      <c r="M60" s="38">
        <v>37.110517756061803</v>
      </c>
      <c r="N60" s="38">
        <v>38.502997822240403</v>
      </c>
      <c r="O60" s="38">
        <v>39.196624064681401</v>
      </c>
      <c r="P60" s="38">
        <v>41.107517548058901</v>
      </c>
      <c r="Q60" s="51">
        <v>43.948</v>
      </c>
      <c r="R60" s="58">
        <v>45.878619299069086</v>
      </c>
      <c r="S60" s="59">
        <v>47.906356943394989</v>
      </c>
      <c r="T60" s="59">
        <v>49.780042779921502</v>
      </c>
      <c r="U60" s="59">
        <v>51.045269470268771</v>
      </c>
      <c r="V60" s="59">
        <v>51.012004958450113</v>
      </c>
      <c r="W60" s="59">
        <v>50.712357461656737</v>
      </c>
      <c r="X60" s="60">
        <v>50.263707328721154</v>
      </c>
      <c r="Z60" s="131" t="s">
        <v>206</v>
      </c>
      <c r="AA60" s="5">
        <f>$W$7</f>
        <v>75.563825421491245</v>
      </c>
      <c r="AB60" s="5">
        <f>$W$16</f>
        <v>84.83436444852903</v>
      </c>
      <c r="AC60" s="5">
        <f>$W$25</f>
        <v>81.759702141057829</v>
      </c>
      <c r="AD60" s="5">
        <f>$W$34</f>
        <v>79.482681586099915</v>
      </c>
      <c r="AE60" s="5">
        <f>$W$34</f>
        <v>79.482681586099915</v>
      </c>
      <c r="AF60" s="5">
        <f>$W$52</f>
        <v>74.805147758753293</v>
      </c>
      <c r="AG60" s="5">
        <f>$W$61</f>
        <v>82.34197883226723</v>
      </c>
      <c r="AH60" s="6">
        <f>$W$70</f>
        <v>80.658721531626625</v>
      </c>
    </row>
    <row r="61" spans="3:34" s="20" customFormat="1" x14ac:dyDescent="0.2">
      <c r="C61" s="131" t="s">
        <v>206</v>
      </c>
      <c r="D61" s="38">
        <v>54.15</v>
      </c>
      <c r="E61" s="38">
        <v>51.062315053354403</v>
      </c>
      <c r="F61" s="38">
        <v>52.076018249573302</v>
      </c>
      <c r="G61" s="38">
        <v>52.764244123680001</v>
      </c>
      <c r="H61" s="38">
        <v>54.692837736325899</v>
      </c>
      <c r="I61" s="38">
        <v>56.582893023488801</v>
      </c>
      <c r="J61" s="38">
        <v>56.4747061102711</v>
      </c>
      <c r="K61" s="38">
        <v>52.488571497119999</v>
      </c>
      <c r="L61" s="38">
        <v>49.707194394226001</v>
      </c>
      <c r="M61" s="38">
        <v>47.698968655944398</v>
      </c>
      <c r="N61" s="38">
        <v>47.1883135864324</v>
      </c>
      <c r="O61" s="38">
        <v>50.071814795941101</v>
      </c>
      <c r="P61" s="38">
        <v>50.634030999539704</v>
      </c>
      <c r="Q61" s="51">
        <v>54.870577448924401</v>
      </c>
      <c r="R61" s="58">
        <v>55.697054074588749</v>
      </c>
      <c r="S61" s="59">
        <v>56.040101637866343</v>
      </c>
      <c r="T61" s="59">
        <v>56.895646260490885</v>
      </c>
      <c r="U61" s="59">
        <v>63.782000989313467</v>
      </c>
      <c r="V61" s="59">
        <v>72.936716017419883</v>
      </c>
      <c r="W61" s="59">
        <v>82.34197883226723</v>
      </c>
      <c r="X61" s="60">
        <v>85.365215646649844</v>
      </c>
      <c r="Z61" s="131" t="s">
        <v>207</v>
      </c>
      <c r="AA61" s="5">
        <f>$W$8</f>
        <v>88.722498601485384</v>
      </c>
      <c r="AB61" s="5">
        <f>$W$17</f>
        <v>99.725461721583713</v>
      </c>
      <c r="AC61" s="5">
        <f>$W$26</f>
        <v>96.734725451682706</v>
      </c>
      <c r="AD61" s="5">
        <f>$W$35</f>
        <v>94.639190505523146</v>
      </c>
      <c r="AE61" s="5">
        <f>$W$35</f>
        <v>94.639190505523146</v>
      </c>
      <c r="AF61" s="5">
        <f>$W$53</f>
        <v>88.467295019072296</v>
      </c>
      <c r="AG61" s="5">
        <f>$W$62</f>
        <v>95.181076020033089</v>
      </c>
      <c r="AH61" s="6">
        <f>$W$71</f>
        <v>93.690463327460421</v>
      </c>
    </row>
    <row r="62" spans="3:34" s="20" customFormat="1" x14ac:dyDescent="0.2">
      <c r="C62" s="131" t="s">
        <v>207</v>
      </c>
      <c r="D62" s="38">
        <v>83.39</v>
      </c>
      <c r="E62" s="38">
        <v>77.181914385869604</v>
      </c>
      <c r="F62" s="38">
        <v>72.168670921751101</v>
      </c>
      <c r="G62" s="38">
        <v>75.775944314742006</v>
      </c>
      <c r="H62" s="38">
        <v>75.611813185827899</v>
      </c>
      <c r="I62" s="38">
        <v>78.2011687985527</v>
      </c>
      <c r="J62" s="38">
        <v>77.434441623032598</v>
      </c>
      <c r="K62" s="38">
        <v>73.0373117957365</v>
      </c>
      <c r="L62" s="38">
        <v>68.650838880657005</v>
      </c>
      <c r="M62" s="38">
        <v>65.748951677669695</v>
      </c>
      <c r="N62" s="38">
        <v>63.254287505054499</v>
      </c>
      <c r="O62" s="38">
        <v>64.465065960465694</v>
      </c>
      <c r="P62" s="38">
        <v>63.6417353137604</v>
      </c>
      <c r="Q62" s="51">
        <v>67.733337493961798</v>
      </c>
      <c r="R62" s="58">
        <v>69.016395440949495</v>
      </c>
      <c r="S62" s="59">
        <v>70.467320086221079</v>
      </c>
      <c r="T62" s="59">
        <v>70.761828272585888</v>
      </c>
      <c r="U62" s="59">
        <v>75.434969777942342</v>
      </c>
      <c r="V62" s="59">
        <v>84.742845593374355</v>
      </c>
      <c r="W62" s="59">
        <v>95.181076020033089</v>
      </c>
      <c r="X62" s="60">
        <v>103.32978074515947</v>
      </c>
      <c r="Z62" s="131" t="s">
        <v>208</v>
      </c>
      <c r="AA62" s="5">
        <f>$W$9</f>
        <v>289.57306412599377</v>
      </c>
      <c r="AB62" s="5">
        <f>$W$18</f>
        <v>262.25860813565322</v>
      </c>
      <c r="AC62" s="5">
        <f>$W$27</f>
        <v>239.99037650248974</v>
      </c>
      <c r="AD62" s="5">
        <f>$W$36</f>
        <v>222.62405640054536</v>
      </c>
      <c r="AE62" s="5">
        <f>$W$36</f>
        <v>222.62405640054536</v>
      </c>
      <c r="AF62" s="5">
        <f>$W$54</f>
        <v>246.33967023070724</v>
      </c>
      <c r="AG62" s="5">
        <f>$W$63</f>
        <v>223.07116907299661</v>
      </c>
      <c r="AH62" s="6">
        <f>$W$72</f>
        <v>201.27016348736905</v>
      </c>
    </row>
    <row r="63" spans="3:34" s="20" customFormat="1" x14ac:dyDescent="0.2">
      <c r="C63" s="131" t="s">
        <v>208</v>
      </c>
      <c r="D63" s="38">
        <v>24.19</v>
      </c>
      <c r="E63" s="38">
        <v>27.996777560974699</v>
      </c>
      <c r="F63" s="38">
        <v>30.770183652483698</v>
      </c>
      <c r="G63" s="38">
        <v>35.001117996257499</v>
      </c>
      <c r="H63" s="38">
        <v>42.054746811496003</v>
      </c>
      <c r="I63" s="38">
        <v>50.418762559756402</v>
      </c>
      <c r="J63" s="38">
        <v>56.9395527406733</v>
      </c>
      <c r="K63" s="38">
        <v>63.230711101758097</v>
      </c>
      <c r="L63" s="38">
        <v>69.884998665361707</v>
      </c>
      <c r="M63" s="38">
        <v>90.812512582737597</v>
      </c>
      <c r="N63" s="38">
        <v>117.82865379486201</v>
      </c>
      <c r="O63" s="38">
        <v>121.220875941438</v>
      </c>
      <c r="P63" s="38">
        <v>129.64980783823401</v>
      </c>
      <c r="Q63" s="51">
        <v>143.80170579206299</v>
      </c>
      <c r="R63" s="58">
        <v>164.33072344985607</v>
      </c>
      <c r="S63" s="59">
        <v>201.54725247828887</v>
      </c>
      <c r="T63" s="59">
        <v>246.50180952538204</v>
      </c>
      <c r="U63" s="59">
        <v>253.52808392757046</v>
      </c>
      <c r="V63" s="59">
        <v>236.55761661298823</v>
      </c>
      <c r="W63" s="59">
        <v>223.07116907299661</v>
      </c>
      <c r="X63" s="60">
        <v>227.89182240383732</v>
      </c>
      <c r="Z63" s="131" t="s">
        <v>209</v>
      </c>
      <c r="AA63" s="5">
        <f>$W$10</f>
        <v>213.00428164962497</v>
      </c>
      <c r="AB63" s="5">
        <f>$W$19</f>
        <v>198.92551917464104</v>
      </c>
      <c r="AC63" s="5">
        <f>$W$28</f>
        <v>182.29020130098189</v>
      </c>
      <c r="AD63" s="5">
        <f>$W$37</f>
        <v>169.15729695252992</v>
      </c>
      <c r="AE63" s="5">
        <f>$W$37</f>
        <v>169.15729695252992</v>
      </c>
      <c r="AF63" s="5">
        <f>$W$55</f>
        <v>184.43781264286622</v>
      </c>
      <c r="AG63" s="5">
        <f>$W$64</f>
        <v>177.30917914374137</v>
      </c>
      <c r="AH63" s="6">
        <f>$W$73</f>
        <v>160.84836234974682</v>
      </c>
    </row>
    <row r="64" spans="3:34" s="20" customFormat="1" x14ac:dyDescent="0.2">
      <c r="C64" s="131" t="s">
        <v>209</v>
      </c>
      <c r="D64" s="38">
        <v>17.72</v>
      </c>
      <c r="E64" s="38">
        <v>20.4426686063115</v>
      </c>
      <c r="F64" s="38">
        <v>23.796438452857</v>
      </c>
      <c r="G64" s="38">
        <v>26.218942937517198</v>
      </c>
      <c r="H64" s="38">
        <v>32.117716114369699</v>
      </c>
      <c r="I64" s="38">
        <v>38.123878362988499</v>
      </c>
      <c r="J64" s="38">
        <v>42.867573004206001</v>
      </c>
      <c r="K64" s="38">
        <v>46.177304659843699</v>
      </c>
      <c r="L64" s="38">
        <v>50.498825540744399</v>
      </c>
      <c r="M64" s="38">
        <v>63.255940769258999</v>
      </c>
      <c r="N64" s="38">
        <v>81.022021236467097</v>
      </c>
      <c r="O64" s="38">
        <v>87.419951565575602</v>
      </c>
      <c r="P64" s="38">
        <v>95.294258443432298</v>
      </c>
      <c r="Q64" s="51">
        <v>107.25617376737399</v>
      </c>
      <c r="R64" s="58">
        <v>119.60040544498042</v>
      </c>
      <c r="S64" s="59">
        <v>138.48188786332244</v>
      </c>
      <c r="T64" s="59">
        <v>164.93601509668741</v>
      </c>
      <c r="U64" s="59">
        <v>185.30477185616925</v>
      </c>
      <c r="V64" s="59">
        <v>182.68615390775344</v>
      </c>
      <c r="W64" s="59">
        <v>177.30917914374137</v>
      </c>
      <c r="X64" s="60">
        <v>170.14932238188916</v>
      </c>
      <c r="Z64" s="131" t="s">
        <v>202</v>
      </c>
      <c r="AA64" s="191">
        <f>$W$11</f>
        <v>51.216180269273522</v>
      </c>
      <c r="AB64" s="191">
        <f>$W$20</f>
        <v>54.3540851073098</v>
      </c>
      <c r="AC64" s="191">
        <f>$W$29</f>
        <v>59.733452967062249</v>
      </c>
      <c r="AD64" s="191">
        <f>$W$38</f>
        <v>63.889080238273245</v>
      </c>
      <c r="AE64" s="191">
        <f>$W$47</f>
        <v>54.64395910357409</v>
      </c>
      <c r="AF64" s="191">
        <f>$W$56</f>
        <v>58.488369522815397</v>
      </c>
      <c r="AG64" s="191">
        <f>$W$65</f>
        <v>49.909833527892964</v>
      </c>
      <c r="AH64" s="192">
        <f>$W$74</f>
        <v>53.499987322784939</v>
      </c>
    </row>
    <row r="65" spans="3:34" s="20" customFormat="1" ht="13.5" thickBot="1" x14ac:dyDescent="0.25">
      <c r="C65" s="131" t="s">
        <v>202</v>
      </c>
      <c r="D65" s="106">
        <v>323.24</v>
      </c>
      <c r="E65" s="106">
        <v>293.021080653284</v>
      </c>
      <c r="F65" s="106">
        <v>209.72376928704699</v>
      </c>
      <c r="G65" s="106">
        <v>196.310280193133</v>
      </c>
      <c r="H65" s="106">
        <v>158.754581667715</v>
      </c>
      <c r="I65" s="106">
        <v>149.95765335075899</v>
      </c>
      <c r="J65" s="106">
        <v>173.09084652936599</v>
      </c>
      <c r="K65" s="106">
        <v>168.802070694815</v>
      </c>
      <c r="L65" s="106">
        <v>124.96210980504399</v>
      </c>
      <c r="M65" s="106">
        <v>118.955012013028</v>
      </c>
      <c r="N65" s="106">
        <v>113.157580612229</v>
      </c>
      <c r="O65" s="106">
        <v>119.58213854442</v>
      </c>
      <c r="P65" s="106">
        <v>92.185244013756503</v>
      </c>
      <c r="Q65" s="193">
        <v>84.396068760585905</v>
      </c>
      <c r="R65" s="194">
        <v>78.520344254881238</v>
      </c>
      <c r="S65" s="191">
        <v>80.061838275053034</v>
      </c>
      <c r="T65" s="191">
        <v>68.30301098884965</v>
      </c>
      <c r="U65" s="191">
        <v>52.795883969132987</v>
      </c>
      <c r="V65" s="191">
        <v>47.946003797271452</v>
      </c>
      <c r="W65" s="191">
        <v>49.909833527892964</v>
      </c>
      <c r="X65" s="192">
        <v>79.452802860961668</v>
      </c>
      <c r="Z65" s="132" t="s">
        <v>203</v>
      </c>
      <c r="AA65" s="36">
        <f>$W$12</f>
        <v>49.466556584143234</v>
      </c>
      <c r="AB65" s="36">
        <f>$W$21</f>
        <v>52.024090810672206</v>
      </c>
      <c r="AC65" s="36">
        <f>$W$30</f>
        <v>57.125693345685605</v>
      </c>
      <c r="AD65" s="36">
        <f>$W$39</f>
        <v>61.489220336228236</v>
      </c>
      <c r="AE65" s="36">
        <f>$W$48</f>
        <v>52.165029870957213</v>
      </c>
      <c r="AF65" s="36">
        <f>$W$57</f>
        <v>56.20495709521915</v>
      </c>
      <c r="AG65" s="36">
        <f>$W$66</f>
        <v>47.619309664590133</v>
      </c>
      <c r="AH65" s="37">
        <f>$W$75</f>
        <v>51.382937042168471</v>
      </c>
    </row>
    <row r="66" spans="3:34" s="20" customFormat="1" ht="14.25" thickBot="1" x14ac:dyDescent="0.3">
      <c r="C66" s="132" t="s">
        <v>203</v>
      </c>
      <c r="D66" s="52">
        <v>395.80329118239888</v>
      </c>
      <c r="E66" s="52">
        <v>358.4757854555225</v>
      </c>
      <c r="F66" s="52">
        <v>263.68258151126798</v>
      </c>
      <c r="G66" s="52">
        <v>255.45375126672957</v>
      </c>
      <c r="H66" s="52">
        <v>191.12126110194359</v>
      </c>
      <c r="I66" s="52">
        <v>175.40355023634717</v>
      </c>
      <c r="J66" s="52">
        <v>165.48859778580925</v>
      </c>
      <c r="K66" s="52">
        <v>196.65372880406269</v>
      </c>
      <c r="L66" s="52">
        <v>171.30462637947682</v>
      </c>
      <c r="M66" s="52">
        <v>129.96643868619</v>
      </c>
      <c r="N66" s="52">
        <v>115.64562626807407</v>
      </c>
      <c r="O66" s="52">
        <v>107.73724815882056</v>
      </c>
      <c r="P66" s="52">
        <v>112.49060597230104</v>
      </c>
      <c r="Q66" s="53">
        <v>88.383845025875047</v>
      </c>
      <c r="R66" s="61">
        <v>88.32386322827179</v>
      </c>
      <c r="S66" s="62">
        <v>85.219178056469502</v>
      </c>
      <c r="T66" s="62">
        <v>77.331878140891334</v>
      </c>
      <c r="U66" s="62">
        <v>54.473281844130554</v>
      </c>
      <c r="V66" s="62">
        <v>49.231994065970873</v>
      </c>
      <c r="W66" s="62">
        <v>47.619309664590133</v>
      </c>
      <c r="X66" s="63">
        <v>66.612805561782565</v>
      </c>
      <c r="Z66" s="184">
        <v>2050</v>
      </c>
      <c r="AA66" s="181" t="s">
        <v>8</v>
      </c>
      <c r="AB66" s="182" t="s">
        <v>9</v>
      </c>
      <c r="AC66" s="182" t="s">
        <v>10</v>
      </c>
      <c r="AD66" s="182" t="s">
        <v>11</v>
      </c>
      <c r="AE66" s="182" t="s">
        <v>12</v>
      </c>
      <c r="AF66" s="182" t="s">
        <v>13</v>
      </c>
      <c r="AG66" s="182" t="s">
        <v>14</v>
      </c>
      <c r="AH66" s="183" t="s">
        <v>15</v>
      </c>
    </row>
    <row r="67" spans="3:34" s="20" customFormat="1" ht="13.5" thickBot="1" x14ac:dyDescent="0.25">
      <c r="C67" s="31" t="s">
        <v>15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5"/>
      <c r="R67" s="45"/>
      <c r="S67" s="32"/>
      <c r="T67" s="32"/>
      <c r="U67" s="32"/>
      <c r="V67" s="32"/>
      <c r="W67" s="32"/>
      <c r="X67" s="33"/>
      <c r="Z67" s="188" t="s">
        <v>64</v>
      </c>
      <c r="AA67" s="185">
        <f>$X$5</f>
        <v>50.071766947988067</v>
      </c>
      <c r="AB67" s="22">
        <f>$X$14</f>
        <v>50.213660981626262</v>
      </c>
      <c r="AC67" s="22">
        <f>$X$23</f>
        <v>48.987662960676289</v>
      </c>
      <c r="AD67" s="22">
        <f>$X$32</f>
        <v>48.139183281963128</v>
      </c>
      <c r="AE67" s="22">
        <f>$X$32</f>
        <v>48.139183281963128</v>
      </c>
      <c r="AF67" s="22">
        <f>$X$50</f>
        <v>48.297573510534242</v>
      </c>
      <c r="AG67" s="22">
        <f>$X$59</f>
        <v>48.226858823091781</v>
      </c>
      <c r="AH67" s="23">
        <f>$X$68</f>
        <v>47.174042575587137</v>
      </c>
    </row>
    <row r="68" spans="3:34" s="20" customFormat="1" x14ac:dyDescent="0.2">
      <c r="C68" s="149" t="s">
        <v>64</v>
      </c>
      <c r="D68" s="46">
        <v>29.9828198717614</v>
      </c>
      <c r="E68" s="46">
        <v>30.912304277982201</v>
      </c>
      <c r="F68" s="46">
        <v>31.951887692870699</v>
      </c>
      <c r="G68" s="46">
        <v>32.907727127098198</v>
      </c>
      <c r="H68" s="46">
        <v>34.146939852897297</v>
      </c>
      <c r="I68" s="46">
        <v>35.2877054867051</v>
      </c>
      <c r="J68" s="46">
        <v>35.965770444813501</v>
      </c>
      <c r="K68" s="46">
        <v>36.874022862400103</v>
      </c>
      <c r="L68" s="46">
        <v>37.823349167247301</v>
      </c>
      <c r="M68" s="46">
        <v>38.9497463119923</v>
      </c>
      <c r="N68" s="46">
        <v>40.250194768248797</v>
      </c>
      <c r="O68" s="46">
        <v>40.767379264300402</v>
      </c>
      <c r="P68" s="46">
        <v>41.977481968496399</v>
      </c>
      <c r="Q68" s="47">
        <v>43.452502381189603</v>
      </c>
      <c r="R68" s="55">
        <v>44.698068282541492</v>
      </c>
      <c r="S68" s="56">
        <v>45.931999582498584</v>
      </c>
      <c r="T68" s="56">
        <v>46.982304576289799</v>
      </c>
      <c r="U68" s="56">
        <v>47.390528170998557</v>
      </c>
      <c r="V68" s="56">
        <v>47.321883762599995</v>
      </c>
      <c r="W68" s="56">
        <v>47.247662364838654</v>
      </c>
      <c r="X68" s="57">
        <v>47.174042575587137</v>
      </c>
      <c r="Z68" s="189" t="s">
        <v>65</v>
      </c>
      <c r="AA68" s="186">
        <f>$X$6</f>
        <v>52.826332211503896</v>
      </c>
      <c r="AB68" s="5">
        <f>$X$15</f>
        <v>53.229949852505186</v>
      </c>
      <c r="AC68" s="5">
        <f>$X$24</f>
        <v>50.994786362706158</v>
      </c>
      <c r="AD68" s="5">
        <f>$X$33</f>
        <v>49.653660708693231</v>
      </c>
      <c r="AE68" s="5">
        <f>$X$33</f>
        <v>49.653660708693231</v>
      </c>
      <c r="AF68" s="5">
        <f>$X$51</f>
        <v>49.777371870454154</v>
      </c>
      <c r="AG68" s="5">
        <f>$X$60</f>
        <v>50.263707328721154</v>
      </c>
      <c r="AH68" s="6">
        <f>$X$69</f>
        <v>48.711343385135336</v>
      </c>
    </row>
    <row r="69" spans="3:34" s="20" customFormat="1" x14ac:dyDescent="0.2">
      <c r="C69" s="131" t="s">
        <v>65</v>
      </c>
      <c r="D69" s="38">
        <v>26.119297535676498</v>
      </c>
      <c r="E69" s="38">
        <v>27.407007208406899</v>
      </c>
      <c r="F69" s="38">
        <v>29.027102918252201</v>
      </c>
      <c r="G69" s="38">
        <v>30.5811684525111</v>
      </c>
      <c r="H69" s="38">
        <v>32.479358281261</v>
      </c>
      <c r="I69" s="38">
        <v>33.830136258214097</v>
      </c>
      <c r="J69" s="38">
        <v>34.0971635439628</v>
      </c>
      <c r="K69" s="38">
        <v>35.154154811684101</v>
      </c>
      <c r="L69" s="38">
        <v>36.0164521921293</v>
      </c>
      <c r="M69" s="38">
        <v>37.110517756061803</v>
      </c>
      <c r="N69" s="38">
        <v>38.502997822240403</v>
      </c>
      <c r="O69" s="38">
        <v>39.196624064681401</v>
      </c>
      <c r="P69" s="38">
        <v>41.107517548058901</v>
      </c>
      <c r="Q69" s="51">
        <v>43.948</v>
      </c>
      <c r="R69" s="58">
        <v>45.767986594707132</v>
      </c>
      <c r="S69" s="59">
        <v>47.61971342629014</v>
      </c>
      <c r="T69" s="59">
        <v>49.290905723618103</v>
      </c>
      <c r="U69" s="59">
        <v>50.142508950933859</v>
      </c>
      <c r="V69" s="59">
        <v>49.765597963854454</v>
      </c>
      <c r="W69" s="59">
        <v>49.204804406462394</v>
      </c>
      <c r="X69" s="60">
        <v>48.711343385135336</v>
      </c>
      <c r="Z69" s="189" t="s">
        <v>206</v>
      </c>
      <c r="AA69" s="186">
        <f>$X$7</f>
        <v>80.451423525964898</v>
      </c>
      <c r="AB69" s="5">
        <f>$X$16</f>
        <v>90.512923391590988</v>
      </c>
      <c r="AC69" s="5">
        <f>$X$25</f>
        <v>85.653099710482323</v>
      </c>
      <c r="AD69" s="5">
        <f>$X$34</f>
        <v>82.214203225841814</v>
      </c>
      <c r="AE69" s="5">
        <f>$X$34</f>
        <v>82.214203225841814</v>
      </c>
      <c r="AF69" s="5">
        <f>$X$52</f>
        <v>77.259688715211254</v>
      </c>
      <c r="AG69" s="5">
        <f>$X$61</f>
        <v>85.365215646649844</v>
      </c>
      <c r="AH69" s="6">
        <f>$X$70</f>
        <v>82.293021495487679</v>
      </c>
    </row>
    <row r="70" spans="3:34" s="20" customFormat="1" x14ac:dyDescent="0.2">
      <c r="C70" s="131" t="s">
        <v>206</v>
      </c>
      <c r="D70" s="38">
        <v>54.15</v>
      </c>
      <c r="E70" s="38">
        <v>51.062315053354403</v>
      </c>
      <c r="F70" s="38">
        <v>52.076018249573302</v>
      </c>
      <c r="G70" s="38">
        <v>52.764244123680001</v>
      </c>
      <c r="H70" s="38">
        <v>54.692837736325899</v>
      </c>
      <c r="I70" s="38">
        <v>56.582893023488801</v>
      </c>
      <c r="J70" s="38">
        <v>56.4747061102711</v>
      </c>
      <c r="K70" s="38">
        <v>52.488571497119999</v>
      </c>
      <c r="L70" s="38">
        <v>49.707194394226001</v>
      </c>
      <c r="M70" s="38">
        <v>47.698968655944398</v>
      </c>
      <c r="N70" s="38">
        <v>47.1883135864324</v>
      </c>
      <c r="O70" s="38">
        <v>50.071814795941101</v>
      </c>
      <c r="P70" s="38">
        <v>50.634030999539704</v>
      </c>
      <c r="Q70" s="51">
        <v>54.870577448924401</v>
      </c>
      <c r="R70" s="58">
        <v>55.501099588337333</v>
      </c>
      <c r="S70" s="59">
        <v>55.68559660315141</v>
      </c>
      <c r="T70" s="59">
        <v>56.440009963796044</v>
      </c>
      <c r="U70" s="59">
        <v>63.290970417222695</v>
      </c>
      <c r="V70" s="59">
        <v>72.144702773006472</v>
      </c>
      <c r="W70" s="59">
        <v>80.658721531626625</v>
      </c>
      <c r="X70" s="60">
        <v>82.293021495487679</v>
      </c>
      <c r="Z70" s="189" t="s">
        <v>207</v>
      </c>
      <c r="AA70" s="186">
        <f>$X$8</f>
        <v>94.597996950266278</v>
      </c>
      <c r="AB70" s="5">
        <f>$X$17</f>
        <v>108.37134266221543</v>
      </c>
      <c r="AC70" s="5">
        <f>$X$26</f>
        <v>103.32925434207027</v>
      </c>
      <c r="AD70" s="5">
        <f>$X$35</f>
        <v>99.860922846870508</v>
      </c>
      <c r="AE70" s="5">
        <f>$X$35</f>
        <v>99.860922846870508</v>
      </c>
      <c r="AF70" s="5">
        <f>$X$53</f>
        <v>92.570298529159899</v>
      </c>
      <c r="AG70" s="5">
        <f>$X$62</f>
        <v>103.32978074515947</v>
      </c>
      <c r="AH70" s="6">
        <f>$X$71</f>
        <v>100.70288160930996</v>
      </c>
    </row>
    <row r="71" spans="3:34" s="20" customFormat="1" x14ac:dyDescent="0.2">
      <c r="C71" s="131" t="s">
        <v>207</v>
      </c>
      <c r="D71" s="38">
        <v>83.39</v>
      </c>
      <c r="E71" s="38">
        <v>77.181914385869604</v>
      </c>
      <c r="F71" s="38">
        <v>72.168670921751101</v>
      </c>
      <c r="G71" s="38">
        <v>75.775944314742006</v>
      </c>
      <c r="H71" s="38">
        <v>75.611813185827899</v>
      </c>
      <c r="I71" s="38">
        <v>78.2011687985527</v>
      </c>
      <c r="J71" s="38">
        <v>77.434441623032598</v>
      </c>
      <c r="K71" s="38">
        <v>73.0373117957365</v>
      </c>
      <c r="L71" s="38">
        <v>68.650838880657005</v>
      </c>
      <c r="M71" s="38">
        <v>65.748951677669695</v>
      </c>
      <c r="N71" s="38">
        <v>63.254287505054499</v>
      </c>
      <c r="O71" s="38">
        <v>64.465065960465694</v>
      </c>
      <c r="P71" s="38">
        <v>63.6417353137604</v>
      </c>
      <c r="Q71" s="51">
        <v>67.733337493961798</v>
      </c>
      <c r="R71" s="58">
        <v>68.81868668793129</v>
      </c>
      <c r="S71" s="59">
        <v>70.049841118046658</v>
      </c>
      <c r="T71" s="59">
        <v>70.197454309660174</v>
      </c>
      <c r="U71" s="59">
        <v>74.920447024356662</v>
      </c>
      <c r="V71" s="59">
        <v>84.019196799198042</v>
      </c>
      <c r="W71" s="59">
        <v>93.690463327460421</v>
      </c>
      <c r="X71" s="60">
        <v>100.70288160930996</v>
      </c>
      <c r="Z71" s="189" t="s">
        <v>208</v>
      </c>
      <c r="AA71" s="186">
        <f>$X$9</f>
        <v>306.11397135769312</v>
      </c>
      <c r="AB71" s="5">
        <f>$X$18</f>
        <v>282.17936700127154</v>
      </c>
      <c r="AC71" s="5">
        <f>$X$27</f>
        <v>252.92367589745569</v>
      </c>
      <c r="AD71" s="5">
        <f>$X$36</f>
        <v>233.37348025975868</v>
      </c>
      <c r="AE71" s="5">
        <f>$X$36</f>
        <v>233.37348025975868</v>
      </c>
      <c r="AF71" s="5">
        <f>$X$54</f>
        <v>250.51795936566927</v>
      </c>
      <c r="AG71" s="5">
        <f>$X$63</f>
        <v>227.89182240383732</v>
      </c>
      <c r="AH71" s="6">
        <f>$X$72</f>
        <v>204.46449756799575</v>
      </c>
    </row>
    <row r="72" spans="3:34" s="20" customFormat="1" x14ac:dyDescent="0.2">
      <c r="C72" s="131" t="s">
        <v>208</v>
      </c>
      <c r="D72" s="38">
        <v>24.19</v>
      </c>
      <c r="E72" s="38">
        <v>27.996777560974699</v>
      </c>
      <c r="F72" s="38">
        <v>30.770183652483698</v>
      </c>
      <c r="G72" s="38">
        <v>35.001117996257499</v>
      </c>
      <c r="H72" s="38">
        <v>42.054746811496003</v>
      </c>
      <c r="I72" s="38">
        <v>50.418762559756402</v>
      </c>
      <c r="J72" s="38">
        <v>56.9395527406733</v>
      </c>
      <c r="K72" s="38">
        <v>63.230711101758097</v>
      </c>
      <c r="L72" s="38">
        <v>69.884998665361707</v>
      </c>
      <c r="M72" s="38">
        <v>90.812512582737597</v>
      </c>
      <c r="N72" s="38">
        <v>117.82865379486201</v>
      </c>
      <c r="O72" s="38">
        <v>121.220875941438</v>
      </c>
      <c r="P72" s="38">
        <v>129.64980783823401</v>
      </c>
      <c r="Q72" s="51">
        <v>143.80170579206299</v>
      </c>
      <c r="R72" s="58">
        <v>163.86012462633707</v>
      </c>
      <c r="S72" s="59">
        <v>199.0005688841236</v>
      </c>
      <c r="T72" s="59">
        <v>238.60980646641261</v>
      </c>
      <c r="U72" s="59">
        <v>237.55617806696171</v>
      </c>
      <c r="V72" s="59">
        <v>216.38737850851686</v>
      </c>
      <c r="W72" s="59">
        <v>201.27016348736905</v>
      </c>
      <c r="X72" s="60">
        <v>204.46449756799575</v>
      </c>
      <c r="Z72" s="189" t="s">
        <v>209</v>
      </c>
      <c r="AA72" s="186">
        <f>$X$10</f>
        <v>223.93661040320555</v>
      </c>
      <c r="AB72" s="5">
        <f>$X$19</f>
        <v>207.1987765292333</v>
      </c>
      <c r="AC72" s="5">
        <f>$X$28</f>
        <v>186.21975251381525</v>
      </c>
      <c r="AD72" s="5">
        <f>$X$37</f>
        <v>171.84698148325003</v>
      </c>
      <c r="AE72" s="5">
        <f>$X$37</f>
        <v>171.84698148325003</v>
      </c>
      <c r="AF72" s="5">
        <f>$X$55</f>
        <v>184.10800545376074</v>
      </c>
      <c r="AG72" s="5">
        <f>$X$64</f>
        <v>170.14932238188916</v>
      </c>
      <c r="AH72" s="6">
        <f>$X$73</f>
        <v>152.65747748050009</v>
      </c>
    </row>
    <row r="73" spans="3:34" s="20" customFormat="1" x14ac:dyDescent="0.2">
      <c r="C73" s="131" t="s">
        <v>209</v>
      </c>
      <c r="D73" s="38">
        <v>17.72</v>
      </c>
      <c r="E73" s="38">
        <v>20.4426686063115</v>
      </c>
      <c r="F73" s="38">
        <v>23.796438452857</v>
      </c>
      <c r="G73" s="38">
        <v>26.218942937517198</v>
      </c>
      <c r="H73" s="38">
        <v>32.117716114369699</v>
      </c>
      <c r="I73" s="38">
        <v>38.123878362988499</v>
      </c>
      <c r="J73" s="38">
        <v>42.867573004206001</v>
      </c>
      <c r="K73" s="38">
        <v>46.177304659843699</v>
      </c>
      <c r="L73" s="38">
        <v>50.498825540744399</v>
      </c>
      <c r="M73" s="38">
        <v>63.255940769258999</v>
      </c>
      <c r="N73" s="38">
        <v>81.022021236467097</v>
      </c>
      <c r="O73" s="38">
        <v>87.419951565575602</v>
      </c>
      <c r="P73" s="38">
        <v>95.294258443432298</v>
      </c>
      <c r="Q73" s="51">
        <v>107.25617376737399</v>
      </c>
      <c r="R73" s="58">
        <v>119.16756190818415</v>
      </c>
      <c r="S73" s="59">
        <v>136.90555125269907</v>
      </c>
      <c r="T73" s="59">
        <v>160.68539158482778</v>
      </c>
      <c r="U73" s="59">
        <v>175.37155035644156</v>
      </c>
      <c r="V73" s="59">
        <v>168.65904069264514</v>
      </c>
      <c r="W73" s="59">
        <v>160.84836234974682</v>
      </c>
      <c r="X73" s="60">
        <v>152.65747748050009</v>
      </c>
      <c r="Z73" s="189" t="s">
        <v>202</v>
      </c>
      <c r="AA73" s="187">
        <f>$X$11</f>
        <v>60.585958780218029</v>
      </c>
      <c r="AB73" s="59">
        <f>$X$20</f>
        <v>71.83686525912907</v>
      </c>
      <c r="AC73" s="59">
        <f>$X$29</f>
        <v>79.301229967330968</v>
      </c>
      <c r="AD73" s="59">
        <f>$X$38</f>
        <v>83.978749506443393</v>
      </c>
      <c r="AE73" s="59">
        <f>$X$47</f>
        <v>70.144154289083929</v>
      </c>
      <c r="AF73" s="59">
        <f>$X$56</f>
        <v>75.217583111870226</v>
      </c>
      <c r="AG73" s="59">
        <f>$X$65</f>
        <v>79.452802860961668</v>
      </c>
      <c r="AH73" s="60">
        <f>$X$74</f>
        <v>86.443573403032474</v>
      </c>
    </row>
    <row r="74" spans="3:34" s="20" customFormat="1" ht="13.5" thickBot="1" x14ac:dyDescent="0.25">
      <c r="C74" s="131" t="s">
        <v>202</v>
      </c>
      <c r="D74" s="106">
        <v>323.24</v>
      </c>
      <c r="E74" s="106">
        <v>293.021080653284</v>
      </c>
      <c r="F74" s="106">
        <v>209.72376928704699</v>
      </c>
      <c r="G74" s="106">
        <v>196.310280193133</v>
      </c>
      <c r="H74" s="106">
        <v>158.754581667715</v>
      </c>
      <c r="I74" s="106">
        <v>149.95765335075899</v>
      </c>
      <c r="J74" s="106">
        <v>173.09084652936599</v>
      </c>
      <c r="K74" s="106">
        <v>168.802070694815</v>
      </c>
      <c r="L74" s="106">
        <v>124.96210980504399</v>
      </c>
      <c r="M74" s="106">
        <v>118.955012013028</v>
      </c>
      <c r="N74" s="106">
        <v>113.157580612229</v>
      </c>
      <c r="O74" s="106">
        <v>119.58213854442</v>
      </c>
      <c r="P74" s="106">
        <v>92.185244013756503</v>
      </c>
      <c r="Q74" s="193">
        <v>84.396068760585905</v>
      </c>
      <c r="R74" s="194">
        <v>78.949361909052669</v>
      </c>
      <c r="S74" s="191">
        <v>80.777196304516124</v>
      </c>
      <c r="T74" s="191">
        <v>69.270423868263293</v>
      </c>
      <c r="U74" s="191">
        <v>54.335632210985139</v>
      </c>
      <c r="V74" s="191">
        <v>50.316302193622406</v>
      </c>
      <c r="W74" s="191">
        <v>53.499987322784939</v>
      </c>
      <c r="X74" s="192">
        <v>86.443573403032474</v>
      </c>
      <c r="Z74" s="190" t="s">
        <v>203</v>
      </c>
      <c r="AA74" s="62">
        <f>$X$12</f>
        <v>51.700381997838733</v>
      </c>
      <c r="AB74" s="62">
        <f>$X$21</f>
        <v>60.616827944948227</v>
      </c>
      <c r="AC74" s="62">
        <f>$X$30</f>
        <v>67.350694808604629</v>
      </c>
      <c r="AD74" s="62">
        <f>$X$39</f>
        <v>72.561050564629056</v>
      </c>
      <c r="AE74" s="62">
        <f>$X$48</f>
        <v>58.796707231120465</v>
      </c>
      <c r="AF74" s="62">
        <f>$X$57</f>
        <v>64.23078635065761</v>
      </c>
      <c r="AG74" s="62">
        <f>$X$66</f>
        <v>66.612805561782565</v>
      </c>
      <c r="AH74" s="63">
        <f>$X$75</f>
        <v>73.831382494618822</v>
      </c>
    </row>
    <row r="75" spans="3:34" s="20" customFormat="1" ht="13.5" thickBot="1" x14ac:dyDescent="0.25">
      <c r="C75" s="132" t="s">
        <v>203</v>
      </c>
      <c r="D75" s="52">
        <v>395.80329118239888</v>
      </c>
      <c r="E75" s="52">
        <v>358.4757854555225</v>
      </c>
      <c r="F75" s="52">
        <v>263.68258151126798</v>
      </c>
      <c r="G75" s="52">
        <v>255.45375126672957</v>
      </c>
      <c r="H75" s="52">
        <v>191.12126110194359</v>
      </c>
      <c r="I75" s="52">
        <v>175.40355023634717</v>
      </c>
      <c r="J75" s="52">
        <v>165.48859778580925</v>
      </c>
      <c r="K75" s="52">
        <v>196.65372880406269</v>
      </c>
      <c r="L75" s="52">
        <v>171.30462637947682</v>
      </c>
      <c r="M75" s="52">
        <v>129.96643868619</v>
      </c>
      <c r="N75" s="52">
        <v>115.64562626807407</v>
      </c>
      <c r="O75" s="52">
        <v>107.73724815882056</v>
      </c>
      <c r="P75" s="52">
        <v>112.49060597230104</v>
      </c>
      <c r="Q75" s="53">
        <v>88.383845025875047</v>
      </c>
      <c r="R75" s="61">
        <v>88.779710185364124</v>
      </c>
      <c r="S75" s="62">
        <v>85.944051503780699</v>
      </c>
      <c r="T75" s="62">
        <v>78.349645203517355</v>
      </c>
      <c r="U75" s="62">
        <v>56.031874402284906</v>
      </c>
      <c r="V75" s="62">
        <v>51.68655808052921</v>
      </c>
      <c r="W75" s="62">
        <v>51.382937042168471</v>
      </c>
      <c r="X75" s="63">
        <v>73.831382494618822</v>
      </c>
    </row>
    <row r="76" spans="3:34" s="20" customFormat="1" x14ac:dyDescent="0.2">
      <c r="C76" s="76"/>
    </row>
    <row r="77" spans="3:34" s="20" customFormat="1" x14ac:dyDescent="0.2">
      <c r="C77" s="76"/>
    </row>
    <row r="78" spans="3:34" s="20" customFormat="1" x14ac:dyDescent="0.2">
      <c r="C78" s="76"/>
    </row>
    <row r="79" spans="3:34" s="20" customFormat="1" x14ac:dyDescent="0.2">
      <c r="C79" s="76"/>
    </row>
    <row r="80" spans="3:34" s="20" customFormat="1" x14ac:dyDescent="0.2">
      <c r="C80" s="76"/>
    </row>
    <row r="81" spans="3:3" s="20" customFormat="1" x14ac:dyDescent="0.2">
      <c r="C81" s="76"/>
    </row>
    <row r="82" spans="3:3" s="20" customFormat="1" x14ac:dyDescent="0.2">
      <c r="C82" s="76"/>
    </row>
    <row r="83" spans="3:3" s="20" customFormat="1" x14ac:dyDescent="0.2">
      <c r="C83" s="76"/>
    </row>
    <row r="84" spans="3:3" s="20" customFormat="1" x14ac:dyDescent="0.2">
      <c r="C84" s="76"/>
    </row>
    <row r="85" spans="3:3" s="20" customFormat="1" x14ac:dyDescent="0.2">
      <c r="C85" s="76"/>
    </row>
    <row r="86" spans="3:3" s="20" customFormat="1" x14ac:dyDescent="0.2">
      <c r="C86" s="76"/>
    </row>
    <row r="87" spans="3:3" s="20" customFormat="1" x14ac:dyDescent="0.2">
      <c r="C87" s="76"/>
    </row>
    <row r="88" spans="3:3" s="20" customFormat="1" x14ac:dyDescent="0.2">
      <c r="C88" s="76"/>
    </row>
    <row r="89" spans="3:3" s="20" customFormat="1" x14ac:dyDescent="0.2">
      <c r="C89" s="76"/>
    </row>
    <row r="90" spans="3:3" s="20" customFormat="1" x14ac:dyDescent="0.2">
      <c r="C90" s="76"/>
    </row>
    <row r="91" spans="3:3" s="20" customFormat="1" x14ac:dyDescent="0.2">
      <c r="C91" s="76"/>
    </row>
    <row r="92" spans="3:3" s="20" customFormat="1" x14ac:dyDescent="0.2">
      <c r="C92" s="76"/>
    </row>
    <row r="93" spans="3:3" s="20" customFormat="1" x14ac:dyDescent="0.2">
      <c r="C93" s="76"/>
    </row>
    <row r="94" spans="3:3" s="20" customFormat="1" x14ac:dyDescent="0.2">
      <c r="C94" s="76"/>
    </row>
    <row r="95" spans="3:3" s="20" customFormat="1" x14ac:dyDescent="0.2">
      <c r="C95" s="76"/>
    </row>
    <row r="96" spans="3:3" s="20" customFormat="1" x14ac:dyDescent="0.2">
      <c r="C96" s="76"/>
    </row>
    <row r="97" spans="3:3" s="20" customFormat="1" x14ac:dyDescent="0.2">
      <c r="C97" s="76"/>
    </row>
    <row r="98" spans="3:3" s="20" customFormat="1" x14ac:dyDescent="0.2">
      <c r="C98" s="76"/>
    </row>
    <row r="99" spans="3:3" s="20" customFormat="1" x14ac:dyDescent="0.2">
      <c r="C99" s="76"/>
    </row>
    <row r="100" spans="3:3" s="20" customFormat="1" x14ac:dyDescent="0.2">
      <c r="C100" s="76"/>
    </row>
    <row r="101" spans="3:3" s="20" customFormat="1" x14ac:dyDescent="0.2">
      <c r="C101" s="76"/>
    </row>
    <row r="102" spans="3:3" s="20" customFormat="1" x14ac:dyDescent="0.2">
      <c r="C102" s="76"/>
    </row>
    <row r="103" spans="3:3" s="20" customFormat="1" x14ac:dyDescent="0.2">
      <c r="C103" s="76"/>
    </row>
    <row r="104" spans="3:3" s="20" customFormat="1" x14ac:dyDescent="0.2">
      <c r="C104" s="76"/>
    </row>
    <row r="105" spans="3:3" s="20" customFormat="1" x14ac:dyDescent="0.2">
      <c r="C105" s="76"/>
    </row>
    <row r="106" spans="3:3" s="20" customFormat="1" x14ac:dyDescent="0.2">
      <c r="C106" s="76"/>
    </row>
    <row r="107" spans="3:3" s="20" customFormat="1" x14ac:dyDescent="0.2">
      <c r="C107" s="76"/>
    </row>
    <row r="108" spans="3:3" s="20" customFormat="1" x14ac:dyDescent="0.2">
      <c r="C108" s="76"/>
    </row>
    <row r="109" spans="3:3" s="20" customFormat="1" x14ac:dyDescent="0.2">
      <c r="C109" s="76"/>
    </row>
    <row r="110" spans="3:3" s="20" customFormat="1" x14ac:dyDescent="0.2">
      <c r="C110" s="76"/>
    </row>
    <row r="111" spans="3:3" s="20" customFormat="1" x14ac:dyDescent="0.2">
      <c r="C111" s="76"/>
    </row>
    <row r="112" spans="3:3" s="20" customFormat="1" x14ac:dyDescent="0.2">
      <c r="C112" s="76"/>
    </row>
    <row r="113" spans="3:3" s="20" customFormat="1" x14ac:dyDescent="0.2">
      <c r="C113" s="76"/>
    </row>
    <row r="114" spans="3:3" s="20" customFormat="1" x14ac:dyDescent="0.2">
      <c r="C114" s="76"/>
    </row>
    <row r="115" spans="3:3" s="20" customFormat="1" x14ac:dyDescent="0.2">
      <c r="C115" s="76"/>
    </row>
    <row r="116" spans="3:3" s="20" customFormat="1" x14ac:dyDescent="0.2">
      <c r="C116" s="76"/>
    </row>
    <row r="117" spans="3:3" s="20" customFormat="1" x14ac:dyDescent="0.2">
      <c r="C117" s="76"/>
    </row>
    <row r="118" spans="3:3" s="20" customFormat="1" x14ac:dyDescent="0.2">
      <c r="C118" s="76"/>
    </row>
    <row r="119" spans="3:3" s="20" customFormat="1" x14ac:dyDescent="0.2">
      <c r="C119" s="76"/>
    </row>
    <row r="120" spans="3:3" s="20" customFormat="1" x14ac:dyDescent="0.2">
      <c r="C120" s="76"/>
    </row>
    <row r="121" spans="3:3" s="20" customFormat="1" x14ac:dyDescent="0.2">
      <c r="C121" s="76"/>
    </row>
    <row r="122" spans="3:3" s="20" customFormat="1" x14ac:dyDescent="0.2">
      <c r="C122" s="76"/>
    </row>
    <row r="123" spans="3:3" s="20" customFormat="1" x14ac:dyDescent="0.2">
      <c r="C123" s="76"/>
    </row>
    <row r="124" spans="3:3" s="20" customFormat="1" x14ac:dyDescent="0.2">
      <c r="C124" s="76"/>
    </row>
    <row r="125" spans="3:3" s="20" customFormat="1" x14ac:dyDescent="0.2">
      <c r="C125" s="76"/>
    </row>
    <row r="126" spans="3:3" s="20" customFormat="1" x14ac:dyDescent="0.2">
      <c r="C126" s="76"/>
    </row>
    <row r="127" spans="3:3" s="20" customFormat="1" x14ac:dyDescent="0.2">
      <c r="C127" s="76"/>
    </row>
    <row r="128" spans="3:3" s="20" customFormat="1" x14ac:dyDescent="0.2">
      <c r="C128" s="76"/>
    </row>
    <row r="129" spans="3:3" s="20" customFormat="1" x14ac:dyDescent="0.2">
      <c r="C129" s="76"/>
    </row>
    <row r="130" spans="3:3" s="20" customFormat="1" x14ac:dyDescent="0.2">
      <c r="C130" s="76"/>
    </row>
    <row r="131" spans="3:3" s="20" customFormat="1" x14ac:dyDescent="0.2">
      <c r="C131" s="76"/>
    </row>
    <row r="132" spans="3:3" s="20" customFormat="1" x14ac:dyDescent="0.2">
      <c r="C132" s="76"/>
    </row>
    <row r="133" spans="3:3" s="20" customFormat="1" x14ac:dyDescent="0.2">
      <c r="C133" s="76"/>
    </row>
    <row r="134" spans="3:3" s="20" customFormat="1" x14ac:dyDescent="0.2">
      <c r="C134" s="76"/>
    </row>
    <row r="135" spans="3:3" s="20" customFormat="1" x14ac:dyDescent="0.2">
      <c r="C135" s="76"/>
    </row>
    <row r="136" spans="3:3" s="20" customFormat="1" x14ac:dyDescent="0.2">
      <c r="C136" s="76"/>
    </row>
    <row r="137" spans="3:3" s="20" customFormat="1" x14ac:dyDescent="0.2">
      <c r="C137" s="76"/>
    </row>
    <row r="138" spans="3:3" s="20" customFormat="1" x14ac:dyDescent="0.2">
      <c r="C138" s="76"/>
    </row>
    <row r="139" spans="3:3" s="20" customFormat="1" x14ac:dyDescent="0.2">
      <c r="C139" s="76"/>
    </row>
    <row r="140" spans="3:3" s="20" customFormat="1" x14ac:dyDescent="0.2">
      <c r="C140" s="76"/>
    </row>
    <row r="141" spans="3:3" s="20" customFormat="1" x14ac:dyDescent="0.2">
      <c r="C141" s="76"/>
    </row>
    <row r="142" spans="3:3" s="20" customFormat="1" x14ac:dyDescent="0.2">
      <c r="C142" s="76"/>
    </row>
    <row r="143" spans="3:3" s="20" customFormat="1" x14ac:dyDescent="0.2">
      <c r="C143" s="76"/>
    </row>
    <row r="144" spans="3:3" s="20" customFormat="1" x14ac:dyDescent="0.2">
      <c r="C144" s="76"/>
    </row>
    <row r="145" spans="3:3" s="20" customFormat="1" x14ac:dyDescent="0.2">
      <c r="C145" s="76"/>
    </row>
    <row r="146" spans="3:3" s="20" customFormat="1" x14ac:dyDescent="0.2">
      <c r="C146" s="76"/>
    </row>
    <row r="147" spans="3:3" s="20" customFormat="1" x14ac:dyDescent="0.2">
      <c r="C147" s="76"/>
    </row>
    <row r="148" spans="3:3" s="20" customFormat="1" x14ac:dyDescent="0.2">
      <c r="C148" s="76"/>
    </row>
    <row r="149" spans="3:3" s="20" customFormat="1" x14ac:dyDescent="0.2">
      <c r="C149" s="76"/>
    </row>
    <row r="150" spans="3:3" s="20" customFormat="1" x14ac:dyDescent="0.2">
      <c r="C150" s="76"/>
    </row>
    <row r="151" spans="3:3" s="20" customFormat="1" x14ac:dyDescent="0.2">
      <c r="C151" s="76"/>
    </row>
    <row r="152" spans="3:3" s="20" customFormat="1" x14ac:dyDescent="0.2">
      <c r="C152" s="76"/>
    </row>
    <row r="153" spans="3:3" s="20" customFormat="1" x14ac:dyDescent="0.2">
      <c r="C153" s="76"/>
    </row>
    <row r="154" spans="3:3" s="20" customFormat="1" x14ac:dyDescent="0.2">
      <c r="C154" s="76"/>
    </row>
    <row r="155" spans="3:3" s="20" customFormat="1" x14ac:dyDescent="0.2">
      <c r="C155" s="76"/>
    </row>
    <row r="156" spans="3:3" s="20" customFormat="1" x14ac:dyDescent="0.2">
      <c r="C156" s="76"/>
    </row>
    <row r="157" spans="3:3" s="20" customFormat="1" x14ac:dyDescent="0.2">
      <c r="C157" s="76"/>
    </row>
    <row r="158" spans="3:3" s="20" customFormat="1" x14ac:dyDescent="0.2">
      <c r="C158" s="76"/>
    </row>
    <row r="159" spans="3:3" s="20" customFormat="1" x14ac:dyDescent="0.2">
      <c r="C159" s="76"/>
    </row>
    <row r="160" spans="3:3" s="20" customFormat="1" x14ac:dyDescent="0.2">
      <c r="C160" s="76"/>
    </row>
    <row r="161" spans="3:3" s="20" customFormat="1" x14ac:dyDescent="0.2">
      <c r="C161" s="76"/>
    </row>
    <row r="162" spans="3:3" s="20" customFormat="1" x14ac:dyDescent="0.2">
      <c r="C162" s="76"/>
    </row>
    <row r="163" spans="3:3" s="20" customFormat="1" x14ac:dyDescent="0.2">
      <c r="C163" s="76"/>
    </row>
    <row r="164" spans="3:3" s="20" customFormat="1" x14ac:dyDescent="0.2">
      <c r="C164" s="76"/>
    </row>
    <row r="165" spans="3:3" s="20" customFormat="1" x14ac:dyDescent="0.2">
      <c r="C165" s="76"/>
    </row>
    <row r="166" spans="3:3" s="20" customFormat="1" x14ac:dyDescent="0.2">
      <c r="C166" s="76"/>
    </row>
    <row r="167" spans="3:3" s="20" customFormat="1" x14ac:dyDescent="0.2">
      <c r="C167" s="76"/>
    </row>
    <row r="168" spans="3:3" s="20" customFormat="1" x14ac:dyDescent="0.2">
      <c r="C168" s="76"/>
    </row>
    <row r="169" spans="3:3" s="20" customFormat="1" x14ac:dyDescent="0.2">
      <c r="C169" s="76"/>
    </row>
    <row r="170" spans="3:3" s="20" customFormat="1" x14ac:dyDescent="0.2">
      <c r="C170" s="76"/>
    </row>
    <row r="171" spans="3:3" s="20" customFormat="1" x14ac:dyDescent="0.2">
      <c r="C171" s="76"/>
    </row>
    <row r="172" spans="3:3" s="20" customFormat="1" x14ac:dyDescent="0.2">
      <c r="C172" s="76"/>
    </row>
    <row r="173" spans="3:3" s="20" customFormat="1" x14ac:dyDescent="0.2">
      <c r="C173" s="76"/>
    </row>
    <row r="174" spans="3:3" s="20" customFormat="1" x14ac:dyDescent="0.2">
      <c r="C174" s="76"/>
    </row>
    <row r="175" spans="3:3" s="20" customFormat="1" x14ac:dyDescent="0.2">
      <c r="C175" s="76"/>
    </row>
    <row r="176" spans="3:3" s="20" customFormat="1" x14ac:dyDescent="0.2">
      <c r="C176" s="76"/>
    </row>
    <row r="177" spans="3:3" s="20" customFormat="1" x14ac:dyDescent="0.2">
      <c r="C177" s="76"/>
    </row>
    <row r="178" spans="3:3" s="20" customFormat="1" x14ac:dyDescent="0.2">
      <c r="C178" s="76"/>
    </row>
    <row r="179" spans="3:3" s="20" customFormat="1" x14ac:dyDescent="0.2">
      <c r="C179" s="76"/>
    </row>
    <row r="180" spans="3:3" s="20" customFormat="1" x14ac:dyDescent="0.2">
      <c r="C180" s="76"/>
    </row>
    <row r="181" spans="3:3" s="20" customFormat="1" x14ac:dyDescent="0.2">
      <c r="C181" s="76"/>
    </row>
    <row r="182" spans="3:3" s="20" customFormat="1" x14ac:dyDescent="0.2">
      <c r="C182" s="76"/>
    </row>
    <row r="183" spans="3:3" s="20" customFormat="1" x14ac:dyDescent="0.2">
      <c r="C183" s="76"/>
    </row>
    <row r="184" spans="3:3" s="20" customFormat="1" x14ac:dyDescent="0.2">
      <c r="C184" s="76"/>
    </row>
    <row r="185" spans="3:3" s="20" customFormat="1" x14ac:dyDescent="0.2">
      <c r="C185" s="76"/>
    </row>
    <row r="186" spans="3:3" s="20" customFormat="1" x14ac:dyDescent="0.2">
      <c r="C186" s="76"/>
    </row>
    <row r="187" spans="3:3" s="20" customFormat="1" x14ac:dyDescent="0.2">
      <c r="C187" s="76"/>
    </row>
    <row r="188" spans="3:3" s="20" customFormat="1" x14ac:dyDescent="0.2">
      <c r="C188" s="76"/>
    </row>
    <row r="189" spans="3:3" s="20" customFormat="1" x14ac:dyDescent="0.2">
      <c r="C189" s="76"/>
    </row>
    <row r="190" spans="3:3" s="20" customFormat="1" x14ac:dyDescent="0.2">
      <c r="C190" s="76"/>
    </row>
    <row r="191" spans="3:3" s="20" customFormat="1" x14ac:dyDescent="0.2">
      <c r="C191" s="76"/>
    </row>
    <row r="192" spans="3:3" s="20" customFormat="1" x14ac:dyDescent="0.2">
      <c r="C192" s="76"/>
    </row>
    <row r="193" spans="3:3" s="20" customFormat="1" x14ac:dyDescent="0.2">
      <c r="C193" s="76"/>
    </row>
    <row r="194" spans="3:3" s="20" customFormat="1" x14ac:dyDescent="0.2">
      <c r="C194" s="76"/>
    </row>
    <row r="195" spans="3:3" s="20" customFormat="1" x14ac:dyDescent="0.2">
      <c r="C195" s="76"/>
    </row>
    <row r="196" spans="3:3" s="20" customFormat="1" x14ac:dyDescent="0.2">
      <c r="C196" s="76"/>
    </row>
    <row r="197" spans="3:3" s="20" customFormat="1" x14ac:dyDescent="0.2">
      <c r="C197" s="76"/>
    </row>
    <row r="198" spans="3:3" s="20" customFormat="1" x14ac:dyDescent="0.2">
      <c r="C198" s="76"/>
    </row>
    <row r="199" spans="3:3" s="20" customFormat="1" x14ac:dyDescent="0.2">
      <c r="C199" s="76"/>
    </row>
    <row r="200" spans="3:3" s="20" customFormat="1" x14ac:dyDescent="0.2">
      <c r="C200" s="76"/>
    </row>
    <row r="201" spans="3:3" s="20" customFormat="1" x14ac:dyDescent="0.2">
      <c r="C201" s="76"/>
    </row>
    <row r="202" spans="3:3" s="20" customFormat="1" x14ac:dyDescent="0.2">
      <c r="C202" s="76"/>
    </row>
    <row r="203" spans="3:3" s="20" customFormat="1" x14ac:dyDescent="0.2">
      <c r="C203" s="76"/>
    </row>
    <row r="204" spans="3:3" s="20" customFormat="1" x14ac:dyDescent="0.2">
      <c r="C204" s="76"/>
    </row>
    <row r="205" spans="3:3" s="20" customFormat="1" x14ac:dyDescent="0.2">
      <c r="C205" s="76"/>
    </row>
    <row r="206" spans="3:3" s="20" customFormat="1" x14ac:dyDescent="0.2">
      <c r="C206" s="76"/>
    </row>
    <row r="207" spans="3:3" s="20" customFormat="1" x14ac:dyDescent="0.2">
      <c r="C207" s="76"/>
    </row>
    <row r="208" spans="3:3" s="20" customFormat="1" x14ac:dyDescent="0.2">
      <c r="C208" s="76"/>
    </row>
    <row r="209" spans="3:3" s="20" customFormat="1" x14ac:dyDescent="0.2">
      <c r="C209" s="76"/>
    </row>
    <row r="210" spans="3:3" s="20" customFormat="1" x14ac:dyDescent="0.2">
      <c r="C210" s="76"/>
    </row>
    <row r="211" spans="3:3" s="20" customFormat="1" x14ac:dyDescent="0.2">
      <c r="C211" s="76"/>
    </row>
    <row r="212" spans="3:3" s="20" customFormat="1" x14ac:dyDescent="0.2">
      <c r="C212" s="76"/>
    </row>
    <row r="213" spans="3:3" s="20" customFormat="1" x14ac:dyDescent="0.2">
      <c r="C213" s="76"/>
    </row>
    <row r="214" spans="3:3" s="20" customFormat="1" x14ac:dyDescent="0.2">
      <c r="C214" s="76"/>
    </row>
    <row r="215" spans="3:3" s="20" customFormat="1" x14ac:dyDescent="0.2">
      <c r="C215" s="76"/>
    </row>
    <row r="216" spans="3:3" s="20" customFormat="1" x14ac:dyDescent="0.2">
      <c r="C216" s="76"/>
    </row>
    <row r="217" spans="3:3" s="20" customFormat="1" x14ac:dyDescent="0.2">
      <c r="C217" s="76"/>
    </row>
    <row r="218" spans="3:3" s="20" customFormat="1" x14ac:dyDescent="0.2">
      <c r="C218" s="76"/>
    </row>
    <row r="219" spans="3:3" s="20" customFormat="1" x14ac:dyDescent="0.2">
      <c r="C219" s="76"/>
    </row>
    <row r="220" spans="3:3" s="20" customFormat="1" x14ac:dyDescent="0.2">
      <c r="C220" s="76"/>
    </row>
    <row r="221" spans="3:3" s="20" customFormat="1" x14ac:dyDescent="0.2">
      <c r="C221" s="76"/>
    </row>
    <row r="222" spans="3:3" s="20" customFormat="1" x14ac:dyDescent="0.2">
      <c r="C222" s="76"/>
    </row>
    <row r="223" spans="3:3" s="20" customFormat="1" x14ac:dyDescent="0.2">
      <c r="C223" s="76"/>
    </row>
    <row r="224" spans="3:3" s="20" customFormat="1" x14ac:dyDescent="0.2">
      <c r="C224" s="76"/>
    </row>
    <row r="225" spans="3:34" s="20" customFormat="1" x14ac:dyDescent="0.2">
      <c r="C225" s="76"/>
    </row>
    <row r="226" spans="3:34" s="20" customFormat="1" x14ac:dyDescent="0.2">
      <c r="C226" s="76"/>
    </row>
    <row r="227" spans="3:34" s="20" customFormat="1" x14ac:dyDescent="0.2">
      <c r="C227" s="76"/>
    </row>
    <row r="228" spans="3:34" s="20" customFormat="1" x14ac:dyDescent="0.2">
      <c r="C228" s="76"/>
    </row>
    <row r="229" spans="3:34" s="20" customFormat="1" x14ac:dyDescent="0.2">
      <c r="C229" s="76"/>
    </row>
    <row r="230" spans="3:34" s="20" customFormat="1" x14ac:dyDescent="0.2">
      <c r="C230" s="76"/>
    </row>
    <row r="231" spans="3:34" s="20" customFormat="1" x14ac:dyDescent="0.2">
      <c r="C231" s="76"/>
    </row>
    <row r="232" spans="3:34" s="20" customFormat="1" x14ac:dyDescent="0.2">
      <c r="C232" s="76"/>
    </row>
    <row r="233" spans="3:34" s="20" customFormat="1" x14ac:dyDescent="0.2">
      <c r="C233" s="76"/>
    </row>
    <row r="234" spans="3:34" s="20" customFormat="1" x14ac:dyDescent="0.2">
      <c r="C234" s="76"/>
    </row>
    <row r="235" spans="3:34" s="20" customFormat="1" x14ac:dyDescent="0.2">
      <c r="C235" s="76"/>
    </row>
    <row r="236" spans="3:34" x14ac:dyDescent="0.2">
      <c r="C236" s="76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Z236" s="20"/>
      <c r="AA236" s="20"/>
      <c r="AB236" s="20"/>
      <c r="AC236" s="20"/>
      <c r="AD236" s="20"/>
      <c r="AE236" s="20"/>
      <c r="AF236" s="20"/>
      <c r="AG236" s="20"/>
      <c r="AH236" s="20"/>
    </row>
    <row r="237" spans="3:34" x14ac:dyDescent="0.2">
      <c r="C237" s="76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Z237" s="20"/>
      <c r="AA237" s="20"/>
      <c r="AB237" s="20"/>
      <c r="AC237" s="20"/>
      <c r="AD237" s="20"/>
      <c r="AE237" s="20"/>
      <c r="AF237" s="20"/>
      <c r="AG237" s="20"/>
      <c r="AH237" s="20"/>
    </row>
    <row r="238" spans="3:34" x14ac:dyDescent="0.2">
      <c r="C238" s="76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Z238" s="20"/>
      <c r="AA238" s="20"/>
      <c r="AB238" s="20"/>
      <c r="AC238" s="20"/>
      <c r="AD238" s="20"/>
      <c r="AE238" s="20"/>
      <c r="AF238" s="20"/>
      <c r="AG238" s="20"/>
      <c r="AH238" s="20"/>
    </row>
    <row r="239" spans="3:34" x14ac:dyDescent="0.2">
      <c r="C239" s="76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3:34" x14ac:dyDescent="0.2">
      <c r="C240" s="76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3:24" x14ac:dyDescent="0.2">
      <c r="C241" s="76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3:24" x14ac:dyDescent="0.2">
      <c r="C242" s="76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3:24" x14ac:dyDescent="0.2">
      <c r="C243" s="76"/>
    </row>
    <row r="244" spans="3:24" x14ac:dyDescent="0.2">
      <c r="C244" s="76"/>
    </row>
    <row r="245" spans="3:24" x14ac:dyDescent="0.2">
      <c r="C245" s="76"/>
    </row>
    <row r="246" spans="3:24" x14ac:dyDescent="0.2">
      <c r="C246" s="76"/>
    </row>
    <row r="247" spans="3:24" x14ac:dyDescent="0.2">
      <c r="C247" s="76"/>
    </row>
    <row r="248" spans="3:24" x14ac:dyDescent="0.2">
      <c r="C248" s="76"/>
    </row>
    <row r="249" spans="3:24" x14ac:dyDescent="0.2">
      <c r="C249" s="76"/>
    </row>
    <row r="250" spans="3:24" x14ac:dyDescent="0.2">
      <c r="C250" s="76"/>
    </row>
    <row r="251" spans="3:24" x14ac:dyDescent="0.2">
      <c r="C251" s="76"/>
    </row>
    <row r="252" spans="3:24" x14ac:dyDescent="0.2">
      <c r="C252" s="76"/>
    </row>
    <row r="253" spans="3:24" x14ac:dyDescent="0.2">
      <c r="C253" s="76"/>
    </row>
    <row r="254" spans="3:24" x14ac:dyDescent="0.2">
      <c r="C254" s="76"/>
    </row>
  </sheetData>
  <mergeCells count="9">
    <mergeCell ref="AA8:AH8"/>
    <mergeCell ref="AA9:AH9"/>
    <mergeCell ref="AA10:AH10"/>
    <mergeCell ref="AA11:AH11"/>
    <mergeCell ref="AA3:AH3"/>
    <mergeCell ref="AA4:AH4"/>
    <mergeCell ref="AA5:AH5"/>
    <mergeCell ref="AA6:AH6"/>
    <mergeCell ref="AA7:AH7"/>
  </mergeCells>
  <phoneticPr fontId="1" type="noConversion"/>
  <printOptions horizontalCentered="1"/>
  <pageMargins left="1.3385826771653544" right="0" top="0.51181102362204722" bottom="0.35433070866141736" header="0.31496062992125984" footer="0.31496062992125984"/>
  <pageSetup paperSize="9" scale="7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3"/>
  <sheetViews>
    <sheetView topLeftCell="E1" zoomScaleNormal="100" workbookViewId="0">
      <selection activeCell="N84" sqref="N84:AF122"/>
    </sheetView>
  </sheetViews>
  <sheetFormatPr defaultColWidth="9.140625" defaultRowHeight="12.75" x14ac:dyDescent="0.2"/>
  <cols>
    <col min="1" max="2" width="9.140625" style="17"/>
    <col min="3" max="3" width="20.5703125" style="26" customWidth="1"/>
    <col min="4" max="4" width="12.5703125" style="17" bestFit="1" customWidth="1"/>
    <col min="5" max="5" width="11.5703125" style="17" bestFit="1" customWidth="1"/>
    <col min="6" max="7" width="9" style="17" bestFit="1" customWidth="1"/>
    <col min="8" max="11" width="8" style="17" bestFit="1" customWidth="1"/>
    <col min="12" max="12" width="9.140625" style="66"/>
    <col min="13" max="16384" width="9.140625" style="17"/>
  </cols>
  <sheetData>
    <row r="1" spans="1:27" x14ac:dyDescent="0.2">
      <c r="E1" s="17">
        <f>E11+E12-E10</f>
        <v>0</v>
      </c>
      <c r="F1" s="17">
        <f t="shared" ref="F1:K1" si="0">F11+F12-F10</f>
        <v>0</v>
      </c>
      <c r="G1" s="17">
        <f t="shared" si="0"/>
        <v>0</v>
      </c>
      <c r="H1" s="17">
        <f t="shared" si="0"/>
        <v>0</v>
      </c>
      <c r="I1" s="17">
        <f t="shared" si="0"/>
        <v>0</v>
      </c>
      <c r="J1" s="17">
        <f t="shared" si="0"/>
        <v>0</v>
      </c>
      <c r="K1" s="17">
        <f t="shared" si="0"/>
        <v>0</v>
      </c>
      <c r="N1" s="76"/>
      <c r="O1" s="20"/>
      <c r="P1" s="20"/>
      <c r="Q1" s="20"/>
      <c r="X1" s="76"/>
      <c r="Y1" s="20"/>
      <c r="Z1" s="20"/>
      <c r="AA1" s="20"/>
    </row>
    <row r="2" spans="1:27" ht="13.5" thickBot="1" x14ac:dyDescent="0.25">
      <c r="C2" s="26" t="s">
        <v>18</v>
      </c>
      <c r="N2" s="26" t="s">
        <v>235</v>
      </c>
      <c r="W2" s="26" t="s">
        <v>236</v>
      </c>
    </row>
    <row r="3" spans="1:27" s="26" customFormat="1" ht="14.25" thickBot="1" x14ac:dyDescent="0.3">
      <c r="C3" s="27"/>
      <c r="D3" s="39">
        <v>2015</v>
      </c>
      <c r="E3" s="40">
        <v>2020</v>
      </c>
      <c r="F3" s="29">
        <v>2025</v>
      </c>
      <c r="G3" s="29">
        <v>2030</v>
      </c>
      <c r="H3" s="29">
        <v>2035</v>
      </c>
      <c r="I3" s="29">
        <v>2040</v>
      </c>
      <c r="J3" s="29">
        <v>2045</v>
      </c>
      <c r="K3" s="30">
        <v>2050</v>
      </c>
      <c r="L3" s="67">
        <v>2055</v>
      </c>
    </row>
    <row r="4" spans="1:27" s="26" customFormat="1" ht="13.5" thickBot="1" x14ac:dyDescent="0.25">
      <c r="C4" s="31" t="s">
        <v>26</v>
      </c>
      <c r="D4" s="44"/>
      <c r="E4" s="45"/>
      <c r="F4" s="32"/>
      <c r="G4" s="32"/>
      <c r="H4" s="32"/>
      <c r="I4" s="32"/>
      <c r="J4" s="32"/>
      <c r="K4" s="33"/>
      <c r="L4" s="67"/>
    </row>
    <row r="5" spans="1:27" s="26" customFormat="1" x14ac:dyDescent="0.2">
      <c r="A5" s="26" t="str">
        <f>CONCATENATE(B5,C5)</f>
        <v xml:space="preserve">Σ-1.Σ-1.Συνολικός Πληθυσμός </v>
      </c>
      <c r="B5" s="26" t="s">
        <v>27</v>
      </c>
      <c r="C5" s="3" t="s">
        <v>36</v>
      </c>
      <c r="D5" s="47">
        <v>10858.018</v>
      </c>
      <c r="E5" s="48"/>
      <c r="F5" s="49"/>
      <c r="G5" s="49"/>
      <c r="H5" s="49"/>
      <c r="I5" s="49"/>
      <c r="J5" s="49"/>
      <c r="K5" s="50"/>
      <c r="L5" s="67"/>
    </row>
    <row r="6" spans="1:27" s="26" customFormat="1" x14ac:dyDescent="0.2">
      <c r="A6" s="26" t="str">
        <f t="shared" ref="A6:A47" si="1">CONCATENATE(B6,C6)</f>
        <v xml:space="preserve">Σ-1.Σ-1.Άνδρες </v>
      </c>
      <c r="B6" s="26" t="s">
        <v>27</v>
      </c>
      <c r="C6" s="3" t="s">
        <v>37</v>
      </c>
      <c r="D6" s="51">
        <v>5268.39</v>
      </c>
      <c r="E6" s="35"/>
      <c r="F6" s="36"/>
      <c r="G6" s="36"/>
      <c r="H6" s="36"/>
      <c r="I6" s="36"/>
      <c r="J6" s="36"/>
      <c r="K6" s="37"/>
      <c r="L6" s="67"/>
    </row>
    <row r="7" spans="1:27" s="26" customFormat="1" ht="13.5" thickBot="1" x14ac:dyDescent="0.25">
      <c r="A7" s="26" t="str">
        <f t="shared" si="1"/>
        <v>Σ-1.Σ-1.Γυναίκες</v>
      </c>
      <c r="B7" s="26" t="s">
        <v>27</v>
      </c>
      <c r="C7" s="3" t="s">
        <v>38</v>
      </c>
      <c r="D7" s="51">
        <v>5589.6279999999997</v>
      </c>
      <c r="E7" s="35"/>
      <c r="F7" s="36"/>
      <c r="G7" s="36"/>
      <c r="H7" s="36"/>
      <c r="I7" s="36"/>
      <c r="J7" s="36"/>
      <c r="K7" s="37"/>
      <c r="L7" s="67"/>
    </row>
    <row r="8" spans="1:27" s="26" customFormat="1" ht="14.25" thickBot="1" x14ac:dyDescent="0.3">
      <c r="A8" s="26" t="str">
        <f t="shared" si="1"/>
        <v/>
      </c>
      <c r="C8" s="27" t="s">
        <v>39</v>
      </c>
      <c r="D8" s="39"/>
      <c r="E8" s="40"/>
      <c r="F8" s="29"/>
      <c r="G8" s="29"/>
      <c r="H8" s="29"/>
      <c r="I8" s="29"/>
      <c r="J8" s="29"/>
      <c r="K8" s="30"/>
      <c r="L8" s="67"/>
    </row>
    <row r="9" spans="1:27" ht="13.5" thickBot="1" x14ac:dyDescent="0.25">
      <c r="A9" s="26" t="str">
        <f t="shared" si="1"/>
        <v>Σενάριο 0</v>
      </c>
      <c r="C9" s="31" t="s">
        <v>8</v>
      </c>
      <c r="D9" s="44"/>
      <c r="E9" s="45"/>
      <c r="F9" s="32"/>
      <c r="G9" s="32"/>
      <c r="H9" s="32"/>
      <c r="I9" s="32"/>
      <c r="J9" s="32"/>
      <c r="K9" s="33"/>
    </row>
    <row r="10" spans="1:27" x14ac:dyDescent="0.2">
      <c r="A10" s="26" t="str">
        <f t="shared" si="1"/>
        <v xml:space="preserve">Σ0.Σ0.Συνολικός Πληθυσμός </v>
      </c>
      <c r="B10" s="26" t="s">
        <v>28</v>
      </c>
      <c r="C10" s="3" t="s">
        <v>40</v>
      </c>
      <c r="D10" s="47">
        <v>10858.018</v>
      </c>
      <c r="E10" s="48">
        <v>10659.407472904633</v>
      </c>
      <c r="F10" s="49">
        <v>10380.228518495038</v>
      </c>
      <c r="G10" s="49">
        <v>10052.429959005709</v>
      </c>
      <c r="H10" s="49">
        <v>9696.878142871059</v>
      </c>
      <c r="I10" s="49">
        <v>9312.8165893913065</v>
      </c>
      <c r="J10" s="49">
        <v>8888.0882224234483</v>
      </c>
      <c r="K10" s="50">
        <v>8413.9389318291051</v>
      </c>
    </row>
    <row r="11" spans="1:27" x14ac:dyDescent="0.2">
      <c r="A11" s="26" t="str">
        <f t="shared" si="1"/>
        <v xml:space="preserve">Σ0.Σ0.Άνδρες </v>
      </c>
      <c r="B11" s="26" t="s">
        <v>28</v>
      </c>
      <c r="C11" s="3" t="s">
        <v>41</v>
      </c>
      <c r="D11" s="51">
        <v>5268.39</v>
      </c>
      <c r="E11" s="35">
        <v>5169.3421831345549</v>
      </c>
      <c r="F11" s="36">
        <v>5030.5566110489362</v>
      </c>
      <c r="G11" s="36">
        <v>4867.5953996577227</v>
      </c>
      <c r="H11" s="36">
        <v>4690.3923609522053</v>
      </c>
      <c r="I11" s="36">
        <v>4500.5399204111764</v>
      </c>
      <c r="J11" s="36">
        <v>4293.8757837429557</v>
      </c>
      <c r="K11" s="37">
        <v>4066.2644500910451</v>
      </c>
    </row>
    <row r="12" spans="1:27" x14ac:dyDescent="0.2">
      <c r="A12" s="26" t="str">
        <f t="shared" si="1"/>
        <v>Σ0.Σ0.Γυναίκες</v>
      </c>
      <c r="B12" s="26" t="s">
        <v>28</v>
      </c>
      <c r="C12" s="3" t="s">
        <v>42</v>
      </c>
      <c r="D12" s="51">
        <v>5589.6279999999997</v>
      </c>
      <c r="E12" s="35">
        <v>5490.0652897700793</v>
      </c>
      <c r="F12" s="36">
        <v>5349.6719074461034</v>
      </c>
      <c r="G12" s="36">
        <v>5184.8345593479862</v>
      </c>
      <c r="H12" s="36">
        <v>5006.4857819188537</v>
      </c>
      <c r="I12" s="36">
        <v>4812.2766689801292</v>
      </c>
      <c r="J12" s="36">
        <v>4594.2124386804944</v>
      </c>
      <c r="K12" s="37">
        <v>4347.6744817380595</v>
      </c>
    </row>
    <row r="13" spans="1:27" ht="13.5" thickBot="1" x14ac:dyDescent="0.25">
      <c r="A13" s="26" t="str">
        <f t="shared" si="1"/>
        <v/>
      </c>
      <c r="C13" s="19" t="s">
        <v>39</v>
      </c>
      <c r="D13" s="53"/>
      <c r="E13" s="54"/>
      <c r="F13" s="24"/>
      <c r="G13" s="24"/>
      <c r="H13" s="24"/>
      <c r="I13" s="24"/>
      <c r="J13" s="24"/>
      <c r="K13" s="25"/>
    </row>
    <row r="14" spans="1:27" ht="13.5" thickBot="1" x14ac:dyDescent="0.25">
      <c r="A14" s="26" t="str">
        <f t="shared" si="1"/>
        <v>Σενάριο 00</v>
      </c>
      <c r="C14" s="31" t="s">
        <v>9</v>
      </c>
      <c r="D14" s="44"/>
      <c r="E14" s="45"/>
      <c r="F14" s="32"/>
      <c r="G14" s="32"/>
      <c r="H14" s="32"/>
      <c r="I14" s="32"/>
      <c r="J14" s="32"/>
      <c r="K14" s="33"/>
    </row>
    <row r="15" spans="1:27" x14ac:dyDescent="0.2">
      <c r="A15" s="26" t="str">
        <f t="shared" si="1"/>
        <v xml:space="preserve">Σ00.Σ00.Συνολικός Πληθυσμός </v>
      </c>
      <c r="B15" s="26" t="s">
        <v>29</v>
      </c>
      <c r="C15" s="3" t="s">
        <v>43</v>
      </c>
      <c r="D15" s="47">
        <v>10858.018</v>
      </c>
      <c r="E15" s="48">
        <v>10661.257387678985</v>
      </c>
      <c r="F15" s="49">
        <v>10409.461811093952</v>
      </c>
      <c r="G15" s="49">
        <v>10154.480142935005</v>
      </c>
      <c r="H15" s="49">
        <v>9922.6321128110449</v>
      </c>
      <c r="I15" s="49">
        <v>9672.3505721117144</v>
      </c>
      <c r="J15" s="49">
        <v>9386.3718690684291</v>
      </c>
      <c r="K15" s="50">
        <v>9041.3742265941964</v>
      </c>
    </row>
    <row r="16" spans="1:27" x14ac:dyDescent="0.2">
      <c r="A16" s="26" t="str">
        <f t="shared" si="1"/>
        <v xml:space="preserve">Σ00.Σ00.Άνδρες </v>
      </c>
      <c r="B16" s="26" t="s">
        <v>29</v>
      </c>
      <c r="C16" s="3" t="s">
        <v>44</v>
      </c>
      <c r="D16" s="51">
        <v>5268.39</v>
      </c>
      <c r="E16" s="35">
        <v>5169.9750130299717</v>
      </c>
      <c r="F16" s="36">
        <v>5044.2702315808256</v>
      </c>
      <c r="G16" s="36">
        <v>4925.6353257277369</v>
      </c>
      <c r="H16" s="36">
        <v>4816.3225331140547</v>
      </c>
      <c r="I16" s="36">
        <v>4698.2766507395809</v>
      </c>
      <c r="J16" s="36">
        <v>4564.8943103044921</v>
      </c>
      <c r="K16" s="37">
        <v>4407.2871411772894</v>
      </c>
    </row>
    <row r="17" spans="1:12" x14ac:dyDescent="0.2">
      <c r="A17" s="26" t="str">
        <f t="shared" si="1"/>
        <v>Σ00.Σ00.Γυναίκες</v>
      </c>
      <c r="B17" s="26" t="s">
        <v>29</v>
      </c>
      <c r="C17" s="3" t="s">
        <v>45</v>
      </c>
      <c r="D17" s="51">
        <v>5589.6279999999997</v>
      </c>
      <c r="E17" s="35">
        <v>5491.2823746490121</v>
      </c>
      <c r="F17" s="36">
        <v>5365.1915795131272</v>
      </c>
      <c r="G17" s="36">
        <v>5228.8448172072685</v>
      </c>
      <c r="H17" s="36">
        <v>5106.3095796969901</v>
      </c>
      <c r="I17" s="36">
        <v>4974.0739213721336</v>
      </c>
      <c r="J17" s="36">
        <v>4821.4775587639369</v>
      </c>
      <c r="K17" s="37">
        <v>4634.087085416907</v>
      </c>
    </row>
    <row r="18" spans="1:12" ht="13.5" thickBot="1" x14ac:dyDescent="0.25">
      <c r="A18" s="26" t="str">
        <f t="shared" si="1"/>
        <v/>
      </c>
      <c r="C18" s="19" t="s">
        <v>39</v>
      </c>
      <c r="D18" s="53"/>
      <c r="E18" s="54"/>
      <c r="F18" s="24"/>
      <c r="G18" s="24"/>
      <c r="H18" s="24"/>
      <c r="I18" s="24"/>
      <c r="J18" s="24"/>
      <c r="K18" s="25"/>
    </row>
    <row r="19" spans="1:12" ht="13.5" thickBot="1" x14ac:dyDescent="0.25">
      <c r="A19" s="26" t="str">
        <f t="shared" si="1"/>
        <v>Σενάριο 1</v>
      </c>
      <c r="C19" s="31" t="s">
        <v>10</v>
      </c>
      <c r="D19" s="44"/>
      <c r="E19" s="45"/>
      <c r="F19" s="32"/>
      <c r="G19" s="32"/>
      <c r="H19" s="32"/>
      <c r="I19" s="32"/>
      <c r="J19" s="32"/>
      <c r="K19" s="33"/>
    </row>
    <row r="20" spans="1:12" x14ac:dyDescent="0.2">
      <c r="A20" s="26" t="str">
        <f t="shared" si="1"/>
        <v xml:space="preserve">Σ1.Σ1.Συνολικός Πληθυσμός </v>
      </c>
      <c r="B20" s="26" t="s">
        <v>30</v>
      </c>
      <c r="C20" s="3" t="s">
        <v>46</v>
      </c>
      <c r="D20" s="47">
        <v>10858.018</v>
      </c>
      <c r="E20" s="48">
        <v>10701.82675335215</v>
      </c>
      <c r="F20" s="49">
        <v>10472.776933720428</v>
      </c>
      <c r="G20" s="49">
        <v>10285.695256523724</v>
      </c>
      <c r="H20" s="49">
        <v>10128.133596103895</v>
      </c>
      <c r="I20" s="49">
        <v>9962.2016136328239</v>
      </c>
      <c r="J20" s="49">
        <v>9769.2136467830642</v>
      </c>
      <c r="K20" s="50">
        <v>9526.3754455362632</v>
      </c>
    </row>
    <row r="21" spans="1:12" x14ac:dyDescent="0.2">
      <c r="A21" s="26" t="str">
        <f t="shared" si="1"/>
        <v xml:space="preserve">Σ1.Σ1.Άνδρες </v>
      </c>
      <c r="B21" s="26" t="s">
        <v>30</v>
      </c>
      <c r="C21" s="3" t="s">
        <v>47</v>
      </c>
      <c r="D21" s="51">
        <v>5268.39</v>
      </c>
      <c r="E21" s="35">
        <v>5187.9132266220704</v>
      </c>
      <c r="F21" s="36">
        <v>5066.8081538500201</v>
      </c>
      <c r="G21" s="36">
        <v>4979.7795008249777</v>
      </c>
      <c r="H21" s="36">
        <v>4903.7071170196832</v>
      </c>
      <c r="I21" s="36">
        <v>4823.797774790949</v>
      </c>
      <c r="J21" s="36">
        <v>4734.3083646443465</v>
      </c>
      <c r="K21" s="37">
        <v>4624.2457508884918</v>
      </c>
    </row>
    <row r="22" spans="1:12" x14ac:dyDescent="0.2">
      <c r="A22" s="26" t="str">
        <f t="shared" si="1"/>
        <v>Σ1.Σ1.Γυναίκες</v>
      </c>
      <c r="B22" s="26" t="s">
        <v>30</v>
      </c>
      <c r="C22" s="3" t="s">
        <v>48</v>
      </c>
      <c r="D22" s="51">
        <v>5589.6279999999997</v>
      </c>
      <c r="E22" s="35">
        <v>5513.9135267300808</v>
      </c>
      <c r="F22" s="36">
        <v>5405.9687798704081</v>
      </c>
      <c r="G22" s="36">
        <v>5305.9157556987457</v>
      </c>
      <c r="H22" s="36">
        <v>5224.4264790842117</v>
      </c>
      <c r="I22" s="36">
        <v>5138.4038388418758</v>
      </c>
      <c r="J22" s="36">
        <v>5034.9052821387177</v>
      </c>
      <c r="K22" s="37">
        <v>4902.1296946477723</v>
      </c>
    </row>
    <row r="23" spans="1:12" s="20" customFormat="1" ht="13.5" thickBot="1" x14ac:dyDescent="0.25">
      <c r="A23" s="26" t="str">
        <f t="shared" si="1"/>
        <v/>
      </c>
      <c r="C23" s="19" t="s">
        <v>39</v>
      </c>
      <c r="D23" s="53"/>
      <c r="E23" s="54"/>
      <c r="F23" s="24"/>
      <c r="G23" s="24"/>
      <c r="H23" s="24"/>
      <c r="I23" s="24"/>
      <c r="J23" s="24"/>
      <c r="K23" s="25"/>
      <c r="L23" s="66"/>
    </row>
    <row r="24" spans="1:12" ht="13.5" thickBot="1" x14ac:dyDescent="0.25">
      <c r="A24" s="26" t="str">
        <f t="shared" si="1"/>
        <v>Σενάριο 2</v>
      </c>
      <c r="C24" s="31" t="s">
        <v>11</v>
      </c>
      <c r="D24" s="44"/>
      <c r="E24" s="45"/>
      <c r="F24" s="32"/>
      <c r="G24" s="32"/>
      <c r="H24" s="32"/>
      <c r="I24" s="32"/>
      <c r="J24" s="32"/>
      <c r="K24" s="33"/>
    </row>
    <row r="25" spans="1:12" x14ac:dyDescent="0.2">
      <c r="A25" s="26" t="str">
        <f t="shared" si="1"/>
        <v xml:space="preserve">Σ2.Σ2.Συνολικός Πληθυσμός </v>
      </c>
      <c r="B25" s="17" t="s">
        <v>31</v>
      </c>
      <c r="C25" s="3" t="s">
        <v>49</v>
      </c>
      <c r="D25" s="47">
        <v>10858.018</v>
      </c>
      <c r="E25" s="48">
        <v>10764.544944886986</v>
      </c>
      <c r="F25" s="49">
        <v>10603.370922576165</v>
      </c>
      <c r="G25" s="49">
        <v>10493.697696266436</v>
      </c>
      <c r="H25" s="49">
        <v>10414.589139341437</v>
      </c>
      <c r="I25" s="49">
        <v>10328.921923472259</v>
      </c>
      <c r="J25" s="49">
        <v>10221.174581922516</v>
      </c>
      <c r="K25" s="50">
        <v>10063.891958834756</v>
      </c>
    </row>
    <row r="26" spans="1:12" x14ac:dyDescent="0.2">
      <c r="A26" s="26" t="str">
        <f t="shared" si="1"/>
        <v xml:space="preserve">Σ2.Σ2.Άνδρες </v>
      </c>
      <c r="B26" s="17" t="s">
        <v>31</v>
      </c>
      <c r="C26" s="3" t="s">
        <v>50</v>
      </c>
      <c r="D26" s="51">
        <v>5268.39</v>
      </c>
      <c r="E26" s="35">
        <v>5232.5597893963131</v>
      </c>
      <c r="F26" s="36">
        <v>5152.9830433125271</v>
      </c>
      <c r="G26" s="36">
        <v>5112.173149289918</v>
      </c>
      <c r="H26" s="36">
        <v>5081.6001610704807</v>
      </c>
      <c r="I26" s="36">
        <v>5047.9338372554057</v>
      </c>
      <c r="J26" s="36">
        <v>5008.0747465725763</v>
      </c>
      <c r="K26" s="37">
        <v>4947.5353006960768</v>
      </c>
    </row>
    <row r="27" spans="1:12" x14ac:dyDescent="0.2">
      <c r="A27" s="26" t="str">
        <f t="shared" si="1"/>
        <v>Σ2.Σ2.Γυναίκες</v>
      </c>
      <c r="B27" s="17" t="s">
        <v>31</v>
      </c>
      <c r="C27" s="3" t="s">
        <v>51</v>
      </c>
      <c r="D27" s="51">
        <v>5589.6279999999997</v>
      </c>
      <c r="E27" s="35">
        <v>5531.9851554906745</v>
      </c>
      <c r="F27" s="36">
        <v>5450.3878792636378</v>
      </c>
      <c r="G27" s="36">
        <v>5381.5245469765177</v>
      </c>
      <c r="H27" s="36">
        <v>5332.9889782709552</v>
      </c>
      <c r="I27" s="36">
        <v>5280.9880862168548</v>
      </c>
      <c r="J27" s="36">
        <v>5213.0998353499408</v>
      </c>
      <c r="K27" s="37">
        <v>5116.3566581386794</v>
      </c>
    </row>
    <row r="28" spans="1:12" ht="13.5" thickBot="1" x14ac:dyDescent="0.25">
      <c r="A28" s="26" t="str">
        <f t="shared" si="1"/>
        <v/>
      </c>
      <c r="C28" s="19" t="s">
        <v>39</v>
      </c>
      <c r="D28" s="53"/>
      <c r="E28" s="54"/>
      <c r="F28" s="24"/>
      <c r="G28" s="24"/>
      <c r="H28" s="24"/>
      <c r="I28" s="24"/>
      <c r="J28" s="24"/>
      <c r="K28" s="25"/>
    </row>
    <row r="29" spans="1:12" ht="13.5" thickBot="1" x14ac:dyDescent="0.25">
      <c r="A29" s="26" t="str">
        <f t="shared" si="1"/>
        <v>Σενάριο 3</v>
      </c>
      <c r="C29" s="31" t="s">
        <v>12</v>
      </c>
      <c r="D29" s="44"/>
      <c r="E29" s="45"/>
      <c r="F29" s="32"/>
      <c r="G29" s="32"/>
      <c r="H29" s="32"/>
      <c r="I29" s="32"/>
      <c r="J29" s="32"/>
      <c r="K29" s="33"/>
    </row>
    <row r="30" spans="1:12" x14ac:dyDescent="0.2">
      <c r="A30" s="26" t="str">
        <f t="shared" si="1"/>
        <v xml:space="preserve">Σ3.Σ3.Συνολικός Πληθυσμός </v>
      </c>
      <c r="B30" s="17" t="s">
        <v>32</v>
      </c>
      <c r="C30" s="3" t="s">
        <v>52</v>
      </c>
      <c r="D30" s="47">
        <v>10858.018</v>
      </c>
      <c r="E30" s="48">
        <v>10602.229326521334</v>
      </c>
      <c r="F30" s="49">
        <v>10240.528587250985</v>
      </c>
      <c r="G30" s="49">
        <v>9893.9437962724151</v>
      </c>
      <c r="H30" s="49">
        <v>9514.5298809275882</v>
      </c>
      <c r="I30" s="49">
        <v>9139.753301801893</v>
      </c>
      <c r="J30" s="49">
        <v>8743.1131574294395</v>
      </c>
      <c r="K30" s="50">
        <v>8315.1365102614363</v>
      </c>
    </row>
    <row r="31" spans="1:12" x14ac:dyDescent="0.2">
      <c r="A31" s="26" t="str">
        <f t="shared" si="1"/>
        <v xml:space="preserve">Σ3.Σ3.Άνδρες </v>
      </c>
      <c r="B31" s="17" t="s">
        <v>32</v>
      </c>
      <c r="C31" s="3" t="s">
        <v>53</v>
      </c>
      <c r="D31" s="51">
        <v>5268.39</v>
      </c>
      <c r="E31" s="35">
        <v>5128.6774211543425</v>
      </c>
      <c r="F31" s="36">
        <v>4932.2944243508491</v>
      </c>
      <c r="G31" s="36">
        <v>4748.804146855794</v>
      </c>
      <c r="H31" s="36">
        <v>4546.7574039497858</v>
      </c>
      <c r="I31" s="36">
        <v>4351.5255854541056</v>
      </c>
      <c r="J31" s="36">
        <v>4151.0030511753012</v>
      </c>
      <c r="K31" s="37">
        <v>3942.6849360876199</v>
      </c>
    </row>
    <row r="32" spans="1:12" x14ac:dyDescent="0.2">
      <c r="A32" s="26" t="str">
        <f t="shared" si="1"/>
        <v>Σ3.Σ3.Γυναίκες</v>
      </c>
      <c r="B32" s="17" t="s">
        <v>32</v>
      </c>
      <c r="C32" s="3" t="s">
        <v>54</v>
      </c>
      <c r="D32" s="51">
        <v>5589.6279999999997</v>
      </c>
      <c r="E32" s="35">
        <v>5473.5519053669896</v>
      </c>
      <c r="F32" s="36">
        <v>5308.2341629001357</v>
      </c>
      <c r="G32" s="36">
        <v>5145.139649416622</v>
      </c>
      <c r="H32" s="36">
        <v>4967.7724769778024</v>
      </c>
      <c r="I32" s="36">
        <v>4788.2277163477893</v>
      </c>
      <c r="J32" s="36">
        <v>4592.1101062541384</v>
      </c>
      <c r="K32" s="37">
        <v>4372.4515741738169</v>
      </c>
    </row>
    <row r="33" spans="1:23" ht="13.5" thickBot="1" x14ac:dyDescent="0.25">
      <c r="A33" s="26" t="str">
        <f t="shared" si="1"/>
        <v/>
      </c>
      <c r="C33" s="19" t="s">
        <v>39</v>
      </c>
      <c r="D33" s="53"/>
      <c r="E33" s="54"/>
      <c r="F33" s="24"/>
      <c r="G33" s="24"/>
      <c r="H33" s="24"/>
      <c r="I33" s="24"/>
      <c r="J33" s="24"/>
      <c r="K33" s="25"/>
    </row>
    <row r="34" spans="1:23" ht="13.5" thickBot="1" x14ac:dyDescent="0.25">
      <c r="A34" s="26" t="str">
        <f t="shared" si="1"/>
        <v>Σενάριο 4</v>
      </c>
      <c r="C34" s="31" t="s">
        <v>13</v>
      </c>
      <c r="D34" s="44"/>
      <c r="E34" s="45"/>
      <c r="F34" s="32"/>
      <c r="G34" s="32"/>
      <c r="H34" s="32"/>
      <c r="I34" s="32"/>
      <c r="J34" s="32"/>
      <c r="K34" s="33"/>
    </row>
    <row r="35" spans="1:23" x14ac:dyDescent="0.2">
      <c r="A35" s="26" t="str">
        <f t="shared" si="1"/>
        <v xml:space="preserve">Σ4.Σ4.Συνολικός Πληθυσμός </v>
      </c>
      <c r="B35" s="17" t="s">
        <v>33</v>
      </c>
      <c r="C35" s="3" t="s">
        <v>55</v>
      </c>
      <c r="D35" s="47">
        <v>10858.018</v>
      </c>
      <c r="E35" s="48">
        <v>10664.832398379243</v>
      </c>
      <c r="F35" s="49">
        <v>10366.814008020534</v>
      </c>
      <c r="G35" s="49">
        <v>10092.772089535882</v>
      </c>
      <c r="H35" s="49">
        <v>9788.5114825711371</v>
      </c>
      <c r="I35" s="49">
        <v>9489.2553904532597</v>
      </c>
      <c r="J35" s="49">
        <v>9170.4819145382389</v>
      </c>
      <c r="K35" s="50">
        <v>8819.8449631241601</v>
      </c>
    </row>
    <row r="36" spans="1:23" x14ac:dyDescent="0.2">
      <c r="A36" s="26" t="str">
        <f t="shared" si="1"/>
        <v xml:space="preserve">Σ4.Σ4.Άνδρες </v>
      </c>
      <c r="B36" s="17" t="s">
        <v>33</v>
      </c>
      <c r="C36" s="3" t="s">
        <v>56</v>
      </c>
      <c r="D36" s="51">
        <v>5268.39</v>
      </c>
      <c r="E36" s="35">
        <v>5173.2585919617813</v>
      </c>
      <c r="F36" s="36">
        <v>5016.2026001855156</v>
      </c>
      <c r="G36" s="36">
        <v>4876.3142135852158</v>
      </c>
      <c r="H36" s="36">
        <v>4717.9027960618505</v>
      </c>
      <c r="I36" s="36">
        <v>4566.2319750225552</v>
      </c>
      <c r="J36" s="36">
        <v>4411.1585795843412</v>
      </c>
      <c r="K36" s="37">
        <v>4247.5450808558262</v>
      </c>
    </row>
    <row r="37" spans="1:23" x14ac:dyDescent="0.2">
      <c r="A37" s="26" t="str">
        <f t="shared" si="1"/>
        <v>Σ4.Σ4.Γυναίκες</v>
      </c>
      <c r="B37" s="17" t="s">
        <v>33</v>
      </c>
      <c r="C37" s="3" t="s">
        <v>57</v>
      </c>
      <c r="D37" s="51">
        <v>5589.6279999999997</v>
      </c>
      <c r="E37" s="35">
        <v>5491.573806417462</v>
      </c>
      <c r="F37" s="36">
        <v>5350.6114078350183</v>
      </c>
      <c r="G37" s="36">
        <v>5216.4578759506649</v>
      </c>
      <c r="H37" s="36">
        <v>5070.6086865092866</v>
      </c>
      <c r="I37" s="36">
        <v>4923.0234154307063</v>
      </c>
      <c r="J37" s="36">
        <v>4759.3233349538968</v>
      </c>
      <c r="K37" s="37">
        <v>4572.2998822683348</v>
      </c>
    </row>
    <row r="38" spans="1:23" ht="13.5" thickBot="1" x14ac:dyDescent="0.25">
      <c r="A38" s="26" t="str">
        <f t="shared" si="1"/>
        <v/>
      </c>
      <c r="C38" s="19" t="s">
        <v>39</v>
      </c>
      <c r="D38" s="53"/>
      <c r="E38" s="54"/>
      <c r="F38" s="24"/>
      <c r="G38" s="24"/>
      <c r="H38" s="24"/>
      <c r="I38" s="24"/>
      <c r="J38" s="24"/>
      <c r="K38" s="25"/>
    </row>
    <row r="39" spans="1:23" ht="13.5" thickBot="1" x14ac:dyDescent="0.25">
      <c r="A39" s="26" t="str">
        <f t="shared" si="1"/>
        <v>Σενάριο 5</v>
      </c>
      <c r="C39" s="31" t="s">
        <v>14</v>
      </c>
      <c r="D39" s="44"/>
      <c r="E39" s="45"/>
      <c r="F39" s="32"/>
      <c r="G39" s="32"/>
      <c r="H39" s="32"/>
      <c r="I39" s="32"/>
      <c r="J39" s="32"/>
      <c r="K39" s="33"/>
    </row>
    <row r="40" spans="1:23" x14ac:dyDescent="0.2">
      <c r="A40" s="26" t="str">
        <f t="shared" si="1"/>
        <v xml:space="preserve">Σ5.Σ5.Συνολικός Πληθυσμός </v>
      </c>
      <c r="B40" s="17" t="s">
        <v>34</v>
      </c>
      <c r="C40" s="3" t="s">
        <v>58</v>
      </c>
      <c r="D40" s="47">
        <v>10858.018</v>
      </c>
      <c r="E40" s="48">
        <v>10587.493439917254</v>
      </c>
      <c r="F40" s="49">
        <v>10215.122854218562</v>
      </c>
      <c r="G40" s="49">
        <v>9844.4407703787692</v>
      </c>
      <c r="H40" s="49">
        <v>9523.1821492494273</v>
      </c>
      <c r="I40" s="49">
        <v>9250.5936667247843</v>
      </c>
      <c r="J40" s="49">
        <v>8922.9445382305385</v>
      </c>
      <c r="K40" s="50">
        <v>8542.449240086642</v>
      </c>
    </row>
    <row r="41" spans="1:23" x14ac:dyDescent="0.2">
      <c r="A41" s="26" t="str">
        <f t="shared" si="1"/>
        <v xml:space="preserve">Σ5.Σ5.Άνδρες </v>
      </c>
      <c r="B41" s="17" t="s">
        <v>34</v>
      </c>
      <c r="C41" s="3" t="s">
        <v>59</v>
      </c>
      <c r="D41" s="51">
        <v>5268.39</v>
      </c>
      <c r="E41" s="35">
        <v>5122.0766314513776</v>
      </c>
      <c r="F41" s="36">
        <v>4921.0585506710149</v>
      </c>
      <c r="G41" s="36">
        <v>4726.0897136707808</v>
      </c>
      <c r="H41" s="36">
        <v>4555.469799501152</v>
      </c>
      <c r="I41" s="36">
        <v>4412.6860031333827</v>
      </c>
      <c r="J41" s="36">
        <v>4247.9791040169466</v>
      </c>
      <c r="K41" s="37">
        <v>4064.1308724807432</v>
      </c>
    </row>
    <row r="42" spans="1:23" x14ac:dyDescent="0.2">
      <c r="A42" s="26" t="str">
        <f t="shared" si="1"/>
        <v>Σ5.Σ5.Γυναίκες</v>
      </c>
      <c r="B42" s="17" t="s">
        <v>34</v>
      </c>
      <c r="C42" s="3" t="s">
        <v>60</v>
      </c>
      <c r="D42" s="51">
        <v>5589.6279999999997</v>
      </c>
      <c r="E42" s="35">
        <v>5465.4168084658786</v>
      </c>
      <c r="F42" s="36">
        <v>5294.0643035475459</v>
      </c>
      <c r="G42" s="36">
        <v>5118.3510567079875</v>
      </c>
      <c r="H42" s="36">
        <v>4967.7123497482753</v>
      </c>
      <c r="I42" s="36">
        <v>4837.9076635914016</v>
      </c>
      <c r="J42" s="36">
        <v>4674.9654342135909</v>
      </c>
      <c r="K42" s="37">
        <v>4478.3183676058979</v>
      </c>
    </row>
    <row r="43" spans="1:23" ht="13.5" thickBot="1" x14ac:dyDescent="0.25">
      <c r="A43" s="26" t="str">
        <f t="shared" si="1"/>
        <v/>
      </c>
      <c r="C43" s="19" t="s">
        <v>39</v>
      </c>
      <c r="D43" s="53"/>
      <c r="E43" s="54"/>
      <c r="F43" s="24"/>
      <c r="G43" s="24"/>
      <c r="H43" s="24"/>
      <c r="I43" s="24"/>
      <c r="J43" s="24"/>
      <c r="K43" s="25"/>
      <c r="N43" s="26" t="s">
        <v>237</v>
      </c>
      <c r="W43" s="26" t="s">
        <v>238</v>
      </c>
    </row>
    <row r="44" spans="1:23" ht="13.5" thickBot="1" x14ac:dyDescent="0.25">
      <c r="A44" s="26" t="str">
        <f t="shared" si="1"/>
        <v>Σενάριο 6</v>
      </c>
      <c r="C44" s="31" t="s">
        <v>15</v>
      </c>
      <c r="D44" s="44"/>
      <c r="E44" s="45"/>
      <c r="F44" s="32"/>
      <c r="G44" s="32"/>
      <c r="H44" s="32"/>
      <c r="I44" s="32"/>
      <c r="J44" s="32"/>
      <c r="K44" s="33"/>
    </row>
    <row r="45" spans="1:23" x14ac:dyDescent="0.2">
      <c r="A45" s="26" t="str">
        <f t="shared" si="1"/>
        <v xml:space="preserve">Σ6.Σ6.Συνολικός Πληθυσμός </v>
      </c>
      <c r="B45" s="17" t="s">
        <v>35</v>
      </c>
      <c r="C45" s="3" t="s">
        <v>61</v>
      </c>
      <c r="D45" s="47">
        <v>10858.018</v>
      </c>
      <c r="E45" s="48">
        <v>10648.591098141966</v>
      </c>
      <c r="F45" s="49">
        <v>10339.328032717996</v>
      </c>
      <c r="G45" s="49">
        <v>10039.365642545454</v>
      </c>
      <c r="H45" s="49">
        <v>9805.5127784275555</v>
      </c>
      <c r="I45" s="49">
        <v>9626.4385415142842</v>
      </c>
      <c r="J45" s="49">
        <v>9393.6874171327727</v>
      </c>
      <c r="K45" s="50">
        <v>9105.5821729792551</v>
      </c>
    </row>
    <row r="46" spans="1:23" x14ac:dyDescent="0.2">
      <c r="A46" s="26" t="str">
        <f t="shared" si="1"/>
        <v xml:space="preserve">Σ6.Σ6.Άνδρες </v>
      </c>
      <c r="B46" s="17" t="s">
        <v>35</v>
      </c>
      <c r="C46" s="3" t="s">
        <v>62</v>
      </c>
      <c r="D46" s="51">
        <v>5268.39</v>
      </c>
      <c r="E46" s="35">
        <v>5165.8918413845031</v>
      </c>
      <c r="F46" s="36">
        <v>5003.9317854993442</v>
      </c>
      <c r="G46" s="36">
        <v>4851.6733753816861</v>
      </c>
      <c r="H46" s="36">
        <v>4731.0048347667089</v>
      </c>
      <c r="I46" s="36">
        <v>4641.0236491631567</v>
      </c>
      <c r="J46" s="36">
        <v>4530.5540568670885</v>
      </c>
      <c r="K46" s="37">
        <v>4399.2188480683117</v>
      </c>
    </row>
    <row r="47" spans="1:23" ht="13.5" thickBot="1" x14ac:dyDescent="0.25">
      <c r="A47" s="26" t="str">
        <f t="shared" si="1"/>
        <v>Σ6.Σ6.Γυναίκες</v>
      </c>
      <c r="B47" s="17" t="s">
        <v>35</v>
      </c>
      <c r="C47" s="7" t="s">
        <v>63</v>
      </c>
      <c r="D47" s="53">
        <v>5589.6279999999997</v>
      </c>
      <c r="E47" s="61">
        <v>5482.6992567574634</v>
      </c>
      <c r="F47" s="62">
        <v>5335.3962472186522</v>
      </c>
      <c r="G47" s="62">
        <v>5187.6922671637685</v>
      </c>
      <c r="H47" s="62">
        <v>5074.5079436608466</v>
      </c>
      <c r="I47" s="62">
        <v>4985.4148923511275</v>
      </c>
      <c r="J47" s="62">
        <v>4863.133360265685</v>
      </c>
      <c r="K47" s="63">
        <v>4706.3633249109434</v>
      </c>
    </row>
    <row r="48" spans="1:23" x14ac:dyDescent="0.2">
      <c r="K48" s="73"/>
    </row>
    <row r="49" spans="3:12" x14ac:dyDescent="0.2">
      <c r="K49" s="64"/>
    </row>
    <row r="50" spans="3:12" ht="13.5" thickBot="1" x14ac:dyDescent="0.25">
      <c r="C50" s="26" t="s">
        <v>19</v>
      </c>
      <c r="K50" s="74"/>
    </row>
    <row r="51" spans="3:12" ht="14.25" thickBot="1" x14ac:dyDescent="0.3">
      <c r="C51" s="27"/>
      <c r="D51" s="39">
        <v>2015</v>
      </c>
      <c r="E51" s="40">
        <v>2020</v>
      </c>
      <c r="F51" s="29">
        <v>2025</v>
      </c>
      <c r="G51" s="29">
        <v>2030</v>
      </c>
      <c r="H51" s="29">
        <v>2035</v>
      </c>
      <c r="I51" s="29">
        <v>2040</v>
      </c>
      <c r="J51" s="29">
        <v>2045</v>
      </c>
      <c r="K51" s="30">
        <v>2050</v>
      </c>
      <c r="L51" s="67"/>
    </row>
    <row r="52" spans="3:12" ht="14.25" thickBot="1" x14ac:dyDescent="0.3">
      <c r="C52" s="31" t="s">
        <v>26</v>
      </c>
      <c r="D52" s="39"/>
      <c r="E52" s="40"/>
      <c r="F52" s="29"/>
      <c r="G52" s="29"/>
      <c r="H52" s="29"/>
      <c r="I52" s="29"/>
      <c r="J52" s="29"/>
      <c r="K52" s="30"/>
      <c r="L52" s="67"/>
    </row>
    <row r="53" spans="3:12" ht="14.25" thickBot="1" x14ac:dyDescent="0.3">
      <c r="C53" s="3" t="s">
        <v>36</v>
      </c>
      <c r="D53" s="46">
        <f t="shared" ref="D53" si="2">SUM(D54:D55)</f>
        <v>100</v>
      </c>
      <c r="E53" s="40"/>
      <c r="F53" s="29"/>
      <c r="G53" s="29"/>
      <c r="H53" s="29"/>
      <c r="I53" s="29"/>
      <c r="J53" s="29"/>
      <c r="K53" s="30"/>
      <c r="L53" s="67"/>
    </row>
    <row r="54" spans="3:12" ht="14.25" thickBot="1" x14ac:dyDescent="0.3">
      <c r="C54" s="3" t="s">
        <v>37</v>
      </c>
      <c r="D54" s="38">
        <f t="shared" ref="D54:D55" si="3">D6*100/D$5</f>
        <v>48.52073371033277</v>
      </c>
      <c r="E54" s="40"/>
      <c r="F54" s="29"/>
      <c r="G54" s="29"/>
      <c r="H54" s="29"/>
      <c r="I54" s="29"/>
      <c r="J54" s="29"/>
      <c r="K54" s="30"/>
      <c r="L54" s="67"/>
    </row>
    <row r="55" spans="3:12" ht="14.25" thickBot="1" x14ac:dyDescent="0.3">
      <c r="C55" s="3" t="s">
        <v>38</v>
      </c>
      <c r="D55" s="38">
        <f t="shared" si="3"/>
        <v>51.479266289667223</v>
      </c>
      <c r="E55" s="40"/>
      <c r="F55" s="29"/>
      <c r="G55" s="29"/>
      <c r="H55" s="29"/>
      <c r="I55" s="29"/>
      <c r="J55" s="29"/>
      <c r="K55" s="30"/>
      <c r="L55" s="67"/>
    </row>
    <row r="56" spans="3:12" ht="14.25" thickBot="1" x14ac:dyDescent="0.3">
      <c r="C56" s="27" t="s">
        <v>39</v>
      </c>
      <c r="D56" s="39"/>
      <c r="E56" s="40"/>
      <c r="F56" s="29"/>
      <c r="G56" s="29"/>
      <c r="H56" s="29"/>
      <c r="I56" s="29"/>
      <c r="J56" s="29"/>
      <c r="K56" s="30"/>
      <c r="L56" s="67"/>
    </row>
    <row r="57" spans="3:12" ht="13.5" thickBot="1" x14ac:dyDescent="0.25">
      <c r="C57" s="31" t="s">
        <v>8</v>
      </c>
      <c r="D57" s="44"/>
      <c r="E57" s="45"/>
      <c r="F57" s="32"/>
      <c r="G57" s="32"/>
      <c r="H57" s="32"/>
      <c r="I57" s="32"/>
      <c r="J57" s="32"/>
      <c r="K57" s="33"/>
      <c r="L57" s="67"/>
    </row>
    <row r="58" spans="3:12" x14ac:dyDescent="0.2">
      <c r="C58" s="3" t="s">
        <v>40</v>
      </c>
      <c r="D58" s="47">
        <f>SUM(D59:D60)</f>
        <v>100</v>
      </c>
      <c r="E58" s="48">
        <f>SUM(E59:E60)</f>
        <v>100</v>
      </c>
      <c r="F58" s="49">
        <f t="shared" ref="F58:K58" si="4">SUM(F59:F60)</f>
        <v>100.00000000000001</v>
      </c>
      <c r="G58" s="49">
        <f t="shared" si="4"/>
        <v>100</v>
      </c>
      <c r="H58" s="49">
        <f t="shared" si="4"/>
        <v>100</v>
      </c>
      <c r="I58" s="49">
        <f t="shared" si="4"/>
        <v>99.999999999999986</v>
      </c>
      <c r="J58" s="49">
        <f t="shared" si="4"/>
        <v>100.00000000000003</v>
      </c>
      <c r="K58" s="50">
        <f t="shared" si="4"/>
        <v>100</v>
      </c>
      <c r="L58" s="67"/>
    </row>
    <row r="59" spans="3:12" x14ac:dyDescent="0.2">
      <c r="C59" s="3" t="s">
        <v>41</v>
      </c>
      <c r="D59" s="51">
        <f t="shared" ref="D59:K60" si="5">D11*100/D$10</f>
        <v>48.52073371033277</v>
      </c>
      <c r="E59" s="35">
        <f t="shared" si="5"/>
        <v>48.495586609993204</v>
      </c>
      <c r="F59" s="36">
        <f t="shared" si="5"/>
        <v>48.462869599505538</v>
      </c>
      <c r="G59" s="36">
        <f t="shared" si="5"/>
        <v>48.422077244089344</v>
      </c>
      <c r="H59" s="36">
        <f t="shared" si="5"/>
        <v>48.370127909676611</v>
      </c>
      <c r="I59" s="36">
        <f t="shared" si="5"/>
        <v>48.32630254458104</v>
      </c>
      <c r="J59" s="36">
        <f t="shared" si="5"/>
        <v>48.310454130170378</v>
      </c>
      <c r="K59" s="37">
        <f t="shared" si="5"/>
        <v>48.32771527148558</v>
      </c>
      <c r="L59" s="67"/>
    </row>
    <row r="60" spans="3:12" x14ac:dyDescent="0.2">
      <c r="C60" s="3" t="s">
        <v>42</v>
      </c>
      <c r="D60" s="51">
        <f t="shared" si="5"/>
        <v>51.479266289667223</v>
      </c>
      <c r="E60" s="35">
        <f>E12*100/E$10</f>
        <v>51.504413390006803</v>
      </c>
      <c r="F60" s="36">
        <f t="shared" si="5"/>
        <v>51.537130400494476</v>
      </c>
      <c r="G60" s="36">
        <f t="shared" si="5"/>
        <v>51.577922755910663</v>
      </c>
      <c r="H60" s="36">
        <f t="shared" si="5"/>
        <v>51.629872090323389</v>
      </c>
      <c r="I60" s="36">
        <f t="shared" si="5"/>
        <v>51.673697455418946</v>
      </c>
      <c r="J60" s="36">
        <f t="shared" si="5"/>
        <v>51.689545869829644</v>
      </c>
      <c r="K60" s="37">
        <f t="shared" si="5"/>
        <v>51.672284728514413</v>
      </c>
      <c r="L60" s="67"/>
    </row>
    <row r="61" spans="3:12" ht="13.5" thickBot="1" x14ac:dyDescent="0.25">
      <c r="C61" s="19" t="s">
        <v>39</v>
      </c>
      <c r="D61" s="53"/>
      <c r="E61" s="54"/>
      <c r="F61" s="24"/>
      <c r="G61" s="24"/>
      <c r="H61" s="24"/>
      <c r="I61" s="24"/>
      <c r="J61" s="24"/>
      <c r="K61" s="25"/>
      <c r="L61" s="67"/>
    </row>
    <row r="62" spans="3:12" ht="13.5" thickBot="1" x14ac:dyDescent="0.25">
      <c r="C62" s="31" t="s">
        <v>9</v>
      </c>
      <c r="D62" s="44"/>
      <c r="E62" s="45"/>
      <c r="F62" s="32"/>
      <c r="G62" s="32"/>
      <c r="H62" s="32"/>
      <c r="I62" s="32"/>
      <c r="J62" s="32"/>
      <c r="K62" s="33"/>
      <c r="L62" s="67"/>
    </row>
    <row r="63" spans="3:12" x14ac:dyDescent="0.2">
      <c r="C63" s="3" t="s">
        <v>43</v>
      </c>
      <c r="D63" s="47">
        <f>SUM(D64:D65)</f>
        <v>100</v>
      </c>
      <c r="E63" s="48">
        <f>SUM(E64:E65)</f>
        <v>99.999999999999986</v>
      </c>
      <c r="F63" s="49">
        <f t="shared" ref="F63:K63" si="6">SUM(F64:F65)</f>
        <v>100</v>
      </c>
      <c r="G63" s="49">
        <f t="shared" si="6"/>
        <v>100.00000000000001</v>
      </c>
      <c r="H63" s="49">
        <f t="shared" si="6"/>
        <v>100</v>
      </c>
      <c r="I63" s="49">
        <f t="shared" si="6"/>
        <v>100</v>
      </c>
      <c r="J63" s="49">
        <f t="shared" si="6"/>
        <v>100</v>
      </c>
      <c r="K63" s="50">
        <f t="shared" si="6"/>
        <v>100</v>
      </c>
      <c r="L63" s="67"/>
    </row>
    <row r="64" spans="3:12" x14ac:dyDescent="0.2">
      <c r="C64" s="3" t="s">
        <v>44</v>
      </c>
      <c r="D64" s="51">
        <f t="shared" ref="D64:K65" si="7">D16*100/D$15</f>
        <v>48.52073371033277</v>
      </c>
      <c r="E64" s="35">
        <f t="shared" si="7"/>
        <v>48.493107567263266</v>
      </c>
      <c r="F64" s="36">
        <f t="shared" si="7"/>
        <v>48.458511334417516</v>
      </c>
      <c r="G64" s="36">
        <f t="shared" si="7"/>
        <v>48.507016178024195</v>
      </c>
      <c r="H64" s="36">
        <f t="shared" si="7"/>
        <v>48.538759457742394</v>
      </c>
      <c r="I64" s="36">
        <f t="shared" si="7"/>
        <v>48.574300690528325</v>
      </c>
      <c r="J64" s="36">
        <f t="shared" si="7"/>
        <v>48.633213918867945</v>
      </c>
      <c r="K64" s="37">
        <f t="shared" si="7"/>
        <v>48.74576619352559</v>
      </c>
      <c r="L64" s="67"/>
    </row>
    <row r="65" spans="3:12" x14ac:dyDescent="0.2">
      <c r="C65" s="3" t="s">
        <v>45</v>
      </c>
      <c r="D65" s="51">
        <f t="shared" si="7"/>
        <v>51.479266289667223</v>
      </c>
      <c r="E65" s="35">
        <f t="shared" si="7"/>
        <v>51.50689243273672</v>
      </c>
      <c r="F65" s="36">
        <f t="shared" si="7"/>
        <v>51.541488665582492</v>
      </c>
      <c r="G65" s="36">
        <f t="shared" si="7"/>
        <v>51.49298382197582</v>
      </c>
      <c r="H65" s="36">
        <f t="shared" si="7"/>
        <v>51.461240542257606</v>
      </c>
      <c r="I65" s="36">
        <f t="shared" si="7"/>
        <v>51.425699309471675</v>
      </c>
      <c r="J65" s="36">
        <f t="shared" si="7"/>
        <v>51.366786081132062</v>
      </c>
      <c r="K65" s="37">
        <f t="shared" si="7"/>
        <v>51.254233806474417</v>
      </c>
      <c r="L65" s="67"/>
    </row>
    <row r="66" spans="3:12" ht="13.5" thickBot="1" x14ac:dyDescent="0.25">
      <c r="C66" s="19" t="s">
        <v>39</v>
      </c>
      <c r="D66" s="53"/>
      <c r="E66" s="54"/>
      <c r="F66" s="24"/>
      <c r="G66" s="24"/>
      <c r="H66" s="24"/>
      <c r="I66" s="24"/>
      <c r="J66" s="24"/>
      <c r="K66" s="25"/>
      <c r="L66" s="67"/>
    </row>
    <row r="67" spans="3:12" ht="13.5" thickBot="1" x14ac:dyDescent="0.25">
      <c r="C67" s="31" t="s">
        <v>10</v>
      </c>
      <c r="D67" s="44"/>
      <c r="E67" s="45"/>
      <c r="F67" s="32"/>
      <c r="G67" s="32"/>
      <c r="H67" s="32"/>
      <c r="I67" s="32"/>
      <c r="J67" s="32"/>
      <c r="K67" s="33"/>
      <c r="L67" s="67"/>
    </row>
    <row r="68" spans="3:12" x14ac:dyDescent="0.2">
      <c r="C68" s="3" t="s">
        <v>46</v>
      </c>
      <c r="D68" s="47">
        <f>SUM(D69:D70)</f>
        <v>100</v>
      </c>
      <c r="E68" s="48">
        <f>SUM(E69:E70)</f>
        <v>100.00000000000001</v>
      </c>
      <c r="F68" s="49">
        <f t="shared" ref="F68:K68" si="8">SUM(F69:F70)</f>
        <v>100</v>
      </c>
      <c r="G68" s="49">
        <f t="shared" si="8"/>
        <v>100</v>
      </c>
      <c r="H68" s="49">
        <f t="shared" si="8"/>
        <v>100</v>
      </c>
      <c r="I68" s="49">
        <f t="shared" si="8"/>
        <v>100</v>
      </c>
      <c r="J68" s="49">
        <f t="shared" si="8"/>
        <v>100</v>
      </c>
      <c r="K68" s="50">
        <f t="shared" si="8"/>
        <v>100</v>
      </c>
      <c r="L68" s="67"/>
    </row>
    <row r="69" spans="3:12" x14ac:dyDescent="0.2">
      <c r="C69" s="3" t="s">
        <v>47</v>
      </c>
      <c r="D69" s="51">
        <f t="shared" ref="D69:K70" si="9">D21*100/D$20</f>
        <v>48.52073371033277</v>
      </c>
      <c r="E69" s="35">
        <f t="shared" si="9"/>
        <v>48.47689414330177</v>
      </c>
      <c r="F69" s="36">
        <f t="shared" si="9"/>
        <v>48.380751217337817</v>
      </c>
      <c r="G69" s="36">
        <f t="shared" si="9"/>
        <v>48.414612494634646</v>
      </c>
      <c r="H69" s="36">
        <f t="shared" si="9"/>
        <v>48.416690701098659</v>
      </c>
      <c r="I69" s="36">
        <f t="shared" si="9"/>
        <v>48.421001319525587</v>
      </c>
      <c r="J69" s="36">
        <f t="shared" si="9"/>
        <v>48.461509143095896</v>
      </c>
      <c r="K69" s="37">
        <f t="shared" si="9"/>
        <v>48.541502246326608</v>
      </c>
      <c r="L69" s="67"/>
    </row>
    <row r="70" spans="3:12" x14ac:dyDescent="0.2">
      <c r="C70" s="3" t="s">
        <v>48</v>
      </c>
      <c r="D70" s="51">
        <f t="shared" si="9"/>
        <v>51.479266289667223</v>
      </c>
      <c r="E70" s="35">
        <f t="shared" si="9"/>
        <v>51.523105856698244</v>
      </c>
      <c r="F70" s="36">
        <f t="shared" si="9"/>
        <v>51.619248782662183</v>
      </c>
      <c r="G70" s="36">
        <f t="shared" si="9"/>
        <v>51.585387505365354</v>
      </c>
      <c r="H70" s="36">
        <f t="shared" si="9"/>
        <v>51.583309298901348</v>
      </c>
      <c r="I70" s="36">
        <f t="shared" si="9"/>
        <v>51.57899868047442</v>
      </c>
      <c r="J70" s="36">
        <f t="shared" si="9"/>
        <v>51.538490856904104</v>
      </c>
      <c r="K70" s="37">
        <f t="shared" si="9"/>
        <v>51.458497753673399</v>
      </c>
      <c r="L70" s="67"/>
    </row>
    <row r="71" spans="3:12" ht="13.5" thickBot="1" x14ac:dyDescent="0.25">
      <c r="C71" s="19" t="s">
        <v>39</v>
      </c>
      <c r="D71" s="53"/>
      <c r="E71" s="54"/>
      <c r="F71" s="24"/>
      <c r="G71" s="24"/>
      <c r="H71" s="24"/>
      <c r="I71" s="24"/>
      <c r="J71" s="24"/>
      <c r="K71" s="25"/>
      <c r="L71" s="67"/>
    </row>
    <row r="72" spans="3:12" ht="13.5" thickBot="1" x14ac:dyDescent="0.25">
      <c r="C72" s="31" t="s">
        <v>11</v>
      </c>
      <c r="D72" s="44"/>
      <c r="E72" s="45"/>
      <c r="F72" s="32"/>
      <c r="G72" s="32"/>
      <c r="H72" s="32"/>
      <c r="I72" s="32"/>
      <c r="J72" s="32"/>
      <c r="K72" s="33"/>
      <c r="L72" s="67"/>
    </row>
    <row r="73" spans="3:12" x14ac:dyDescent="0.2">
      <c r="C73" s="3" t="s">
        <v>49</v>
      </c>
      <c r="D73" s="47">
        <f>SUM(D74:D75)</f>
        <v>100</v>
      </c>
      <c r="E73" s="48">
        <f>SUM(E74:E75)</f>
        <v>100.00000000000001</v>
      </c>
      <c r="F73" s="49">
        <f t="shared" ref="F73:K73" si="10">SUM(F74:F75)</f>
        <v>100</v>
      </c>
      <c r="G73" s="49">
        <f t="shared" si="10"/>
        <v>100</v>
      </c>
      <c r="H73" s="49">
        <f t="shared" si="10"/>
        <v>99.999999999999986</v>
      </c>
      <c r="I73" s="49">
        <f t="shared" si="10"/>
        <v>100.00000000000003</v>
      </c>
      <c r="J73" s="49">
        <f t="shared" si="10"/>
        <v>100</v>
      </c>
      <c r="K73" s="50">
        <f t="shared" si="10"/>
        <v>100</v>
      </c>
      <c r="L73" s="67"/>
    </row>
    <row r="74" spans="3:12" x14ac:dyDescent="0.2">
      <c r="C74" s="3" t="s">
        <v>50</v>
      </c>
      <c r="D74" s="51">
        <f t="shared" ref="D74:K75" si="11">D26*100/D$25</f>
        <v>48.52073371033277</v>
      </c>
      <c r="E74" s="35">
        <f t="shared" si="11"/>
        <v>48.609205648602071</v>
      </c>
      <c r="F74" s="36">
        <f t="shared" si="11"/>
        <v>48.597592981879508</v>
      </c>
      <c r="G74" s="36">
        <f t="shared" si="11"/>
        <v>48.716603977535804</v>
      </c>
      <c r="H74" s="36">
        <f t="shared" si="11"/>
        <v>48.793092968733419</v>
      </c>
      <c r="I74" s="36">
        <f t="shared" si="11"/>
        <v>48.871836525204841</v>
      </c>
      <c r="J74" s="36">
        <f t="shared" si="11"/>
        <v>48.997057103691496</v>
      </c>
      <c r="K74" s="37">
        <f t="shared" si="11"/>
        <v>49.161252137179389</v>
      </c>
      <c r="L74" s="67"/>
    </row>
    <row r="75" spans="3:12" x14ac:dyDescent="0.2">
      <c r="C75" s="3" t="s">
        <v>51</v>
      </c>
      <c r="D75" s="51">
        <f t="shared" si="11"/>
        <v>51.479266289667223</v>
      </c>
      <c r="E75" s="35">
        <f t="shared" si="11"/>
        <v>51.390794351397943</v>
      </c>
      <c r="F75" s="36">
        <f t="shared" si="11"/>
        <v>51.402407018120485</v>
      </c>
      <c r="G75" s="36">
        <f t="shared" si="11"/>
        <v>51.283396022464196</v>
      </c>
      <c r="H75" s="36">
        <f t="shared" si="11"/>
        <v>51.206907031266567</v>
      </c>
      <c r="I75" s="36">
        <f t="shared" si="11"/>
        <v>51.12816347479518</v>
      </c>
      <c r="J75" s="36">
        <f t="shared" si="11"/>
        <v>51.002942896308504</v>
      </c>
      <c r="K75" s="37">
        <f t="shared" si="11"/>
        <v>50.838747862820604</v>
      </c>
      <c r="L75" s="67"/>
    </row>
    <row r="76" spans="3:12" ht="13.5" thickBot="1" x14ac:dyDescent="0.25">
      <c r="C76" s="19" t="s">
        <v>39</v>
      </c>
      <c r="D76" s="53"/>
      <c r="E76" s="54"/>
      <c r="F76" s="24"/>
      <c r="G76" s="24"/>
      <c r="H76" s="24"/>
      <c r="I76" s="24"/>
      <c r="J76" s="24"/>
      <c r="K76" s="25"/>
      <c r="L76" s="67"/>
    </row>
    <row r="77" spans="3:12" ht="13.5" thickBot="1" x14ac:dyDescent="0.25">
      <c r="C77" s="31" t="s">
        <v>12</v>
      </c>
      <c r="D77" s="44"/>
      <c r="E77" s="45"/>
      <c r="F77" s="32"/>
      <c r="G77" s="32"/>
      <c r="H77" s="32"/>
      <c r="I77" s="32"/>
      <c r="J77" s="32"/>
      <c r="K77" s="33"/>
      <c r="L77" s="67"/>
    </row>
    <row r="78" spans="3:12" x14ac:dyDescent="0.2">
      <c r="C78" s="3" t="s">
        <v>52</v>
      </c>
      <c r="D78" s="47">
        <f>SUM(D79:D80)</f>
        <v>100</v>
      </c>
      <c r="E78" s="48">
        <f>SUM(E79:E80)</f>
        <v>99.999999999999986</v>
      </c>
      <c r="F78" s="49">
        <f t="shared" ref="F78:K78" si="12">SUM(F79:F80)</f>
        <v>100</v>
      </c>
      <c r="G78" s="49">
        <f t="shared" si="12"/>
        <v>100.00000000000001</v>
      </c>
      <c r="H78" s="49">
        <f t="shared" si="12"/>
        <v>100</v>
      </c>
      <c r="I78" s="49">
        <f t="shared" si="12"/>
        <v>100.00000000000003</v>
      </c>
      <c r="J78" s="49">
        <f t="shared" si="12"/>
        <v>100</v>
      </c>
      <c r="K78" s="50">
        <f t="shared" si="12"/>
        <v>100</v>
      </c>
      <c r="L78" s="67"/>
    </row>
    <row r="79" spans="3:12" x14ac:dyDescent="0.2">
      <c r="C79" s="3" t="s">
        <v>53</v>
      </c>
      <c r="D79" s="51">
        <f t="shared" ref="D79:K80" si="13">D31*100/D$30</f>
        <v>48.52073371033277</v>
      </c>
      <c r="E79" s="35">
        <f t="shared" si="13"/>
        <v>48.37357562456252</v>
      </c>
      <c r="F79" s="36">
        <f t="shared" si="13"/>
        <v>48.164451496100916</v>
      </c>
      <c r="G79" s="36">
        <f t="shared" si="13"/>
        <v>47.997080281019244</v>
      </c>
      <c r="H79" s="36">
        <f t="shared" si="13"/>
        <v>47.787515104282953</v>
      </c>
      <c r="I79" s="36">
        <f t="shared" si="13"/>
        <v>47.610974188944539</v>
      </c>
      <c r="J79" s="36">
        <f t="shared" si="13"/>
        <v>47.47740280186121</v>
      </c>
      <c r="K79" s="37">
        <f t="shared" si="13"/>
        <v>47.41575717033728</v>
      </c>
      <c r="L79" s="67"/>
    </row>
    <row r="80" spans="3:12" x14ac:dyDescent="0.2">
      <c r="C80" s="3" t="s">
        <v>54</v>
      </c>
      <c r="D80" s="51">
        <f t="shared" si="13"/>
        <v>51.479266289667223</v>
      </c>
      <c r="E80" s="35">
        <f t="shared" si="13"/>
        <v>51.626424375437466</v>
      </c>
      <c r="F80" s="36">
        <f t="shared" si="13"/>
        <v>51.835548503899084</v>
      </c>
      <c r="G80" s="36">
        <f t="shared" si="13"/>
        <v>52.00291971898077</v>
      </c>
      <c r="H80" s="36">
        <f t="shared" si="13"/>
        <v>52.212484895717054</v>
      </c>
      <c r="I80" s="36">
        <f t="shared" si="13"/>
        <v>52.389025811055483</v>
      </c>
      <c r="J80" s="36">
        <f t="shared" si="13"/>
        <v>52.52259719813879</v>
      </c>
      <c r="K80" s="37">
        <f t="shared" si="13"/>
        <v>52.584242829662728</v>
      </c>
      <c r="L80" s="67"/>
    </row>
    <row r="81" spans="3:23" ht="13.5" thickBot="1" x14ac:dyDescent="0.25">
      <c r="C81" s="19" t="s">
        <v>39</v>
      </c>
      <c r="D81" s="53"/>
      <c r="E81" s="54"/>
      <c r="F81" s="24"/>
      <c r="G81" s="24"/>
      <c r="H81" s="24"/>
      <c r="I81" s="24"/>
      <c r="J81" s="24"/>
      <c r="K81" s="25"/>
      <c r="L81" s="67"/>
    </row>
    <row r="82" spans="3:23" ht="13.5" thickBot="1" x14ac:dyDescent="0.25">
      <c r="C82" s="31" t="s">
        <v>13</v>
      </c>
      <c r="D82" s="44"/>
      <c r="E82" s="45"/>
      <c r="F82" s="32"/>
      <c r="G82" s="32"/>
      <c r="H82" s="32"/>
      <c r="I82" s="32"/>
      <c r="J82" s="32"/>
      <c r="K82" s="33"/>
      <c r="L82" s="67"/>
    </row>
    <row r="83" spans="3:23" x14ac:dyDescent="0.2">
      <c r="C83" s="3" t="s">
        <v>55</v>
      </c>
      <c r="D83" s="47">
        <f>SUM(D84:D85)</f>
        <v>100</v>
      </c>
      <c r="E83" s="48">
        <f>SUM(E84:E85)</f>
        <v>100</v>
      </c>
      <c r="F83" s="49">
        <f t="shared" ref="F83:K83" si="14">SUM(F84:F85)</f>
        <v>100</v>
      </c>
      <c r="G83" s="49">
        <f t="shared" si="14"/>
        <v>99.999999999999986</v>
      </c>
      <c r="H83" s="49">
        <f t="shared" si="14"/>
        <v>100</v>
      </c>
      <c r="I83" s="49">
        <f t="shared" si="14"/>
        <v>100.00000000000003</v>
      </c>
      <c r="J83" s="49">
        <f t="shared" si="14"/>
        <v>99.999999999999986</v>
      </c>
      <c r="K83" s="50">
        <f t="shared" si="14"/>
        <v>100</v>
      </c>
      <c r="L83" s="67"/>
    </row>
    <row r="84" spans="3:23" x14ac:dyDescent="0.2">
      <c r="C84" s="3" t="s">
        <v>56</v>
      </c>
      <c r="D84" s="51">
        <f t="shared" ref="D84:K85" si="15">D36*100/D$35</f>
        <v>48.52073371033277</v>
      </c>
      <c r="E84" s="35">
        <f t="shared" si="15"/>
        <v>48.507640802193684</v>
      </c>
      <c r="F84" s="36">
        <f t="shared" si="15"/>
        <v>48.387118706910435</v>
      </c>
      <c r="G84" s="36">
        <f t="shared" si="15"/>
        <v>48.3149145777397</v>
      </c>
      <c r="H84" s="36">
        <f t="shared" si="15"/>
        <v>48.198368101853667</v>
      </c>
      <c r="I84" s="36">
        <f t="shared" si="15"/>
        <v>48.120024039151154</v>
      </c>
      <c r="J84" s="36">
        <f t="shared" si="15"/>
        <v>48.101709601446345</v>
      </c>
      <c r="K84" s="37">
        <f t="shared" si="15"/>
        <v>48.15895402487056</v>
      </c>
      <c r="L84" s="67"/>
      <c r="N84" s="26" t="s">
        <v>239</v>
      </c>
      <c r="W84" s="26" t="s">
        <v>240</v>
      </c>
    </row>
    <row r="85" spans="3:23" x14ac:dyDescent="0.2">
      <c r="C85" s="3" t="s">
        <v>57</v>
      </c>
      <c r="D85" s="51">
        <f t="shared" si="15"/>
        <v>51.479266289667223</v>
      </c>
      <c r="E85" s="35">
        <f t="shared" si="15"/>
        <v>51.492359197806316</v>
      </c>
      <c r="F85" s="36">
        <f t="shared" si="15"/>
        <v>51.612881293089558</v>
      </c>
      <c r="G85" s="36">
        <f t="shared" si="15"/>
        <v>51.685085422260286</v>
      </c>
      <c r="H85" s="36">
        <f t="shared" si="15"/>
        <v>51.801631898146333</v>
      </c>
      <c r="I85" s="36">
        <f t="shared" si="15"/>
        <v>51.879975960848867</v>
      </c>
      <c r="J85" s="36">
        <f t="shared" si="15"/>
        <v>51.898290398553641</v>
      </c>
      <c r="K85" s="37">
        <f t="shared" si="15"/>
        <v>51.841045975129447</v>
      </c>
      <c r="L85" s="67"/>
    </row>
    <row r="86" spans="3:23" ht="13.5" thickBot="1" x14ac:dyDescent="0.25">
      <c r="C86" s="19" t="s">
        <v>39</v>
      </c>
      <c r="D86" s="53"/>
      <c r="E86" s="54"/>
      <c r="F86" s="24"/>
      <c r="G86" s="24"/>
      <c r="H86" s="24"/>
      <c r="I86" s="24"/>
      <c r="J86" s="24"/>
      <c r="K86" s="25"/>
      <c r="L86" s="67"/>
    </row>
    <row r="87" spans="3:23" ht="13.5" thickBot="1" x14ac:dyDescent="0.25">
      <c r="C87" s="31" t="s">
        <v>14</v>
      </c>
      <c r="D87" s="44"/>
      <c r="E87" s="45"/>
      <c r="F87" s="32"/>
      <c r="G87" s="32"/>
      <c r="H87" s="32"/>
      <c r="I87" s="32"/>
      <c r="J87" s="32"/>
      <c r="K87" s="33"/>
      <c r="L87" s="67"/>
    </row>
    <row r="88" spans="3:23" x14ac:dyDescent="0.2">
      <c r="C88" s="3" t="s">
        <v>58</v>
      </c>
      <c r="D88" s="47">
        <f>SUM(D89:D90)</f>
        <v>100</v>
      </c>
      <c r="E88" s="48">
        <f>SUM(E89:E90)</f>
        <v>100.00000000000001</v>
      </c>
      <c r="F88" s="49">
        <f t="shared" ref="F88:K88" si="16">SUM(F89:F90)</f>
        <v>99.999999999999986</v>
      </c>
      <c r="G88" s="49">
        <f t="shared" si="16"/>
        <v>100</v>
      </c>
      <c r="H88" s="49">
        <f t="shared" si="16"/>
        <v>100</v>
      </c>
      <c r="I88" s="49">
        <f t="shared" si="16"/>
        <v>100</v>
      </c>
      <c r="J88" s="49">
        <f t="shared" si="16"/>
        <v>99.999999999999986</v>
      </c>
      <c r="K88" s="50">
        <f t="shared" si="16"/>
        <v>99.999999999999986</v>
      </c>
      <c r="L88" s="67"/>
    </row>
    <row r="89" spans="3:23" x14ac:dyDescent="0.2">
      <c r="C89" s="3" t="s">
        <v>59</v>
      </c>
      <c r="D89" s="51">
        <f t="shared" ref="D89:K90" si="17">D41*100/D$40</f>
        <v>48.52073371033277</v>
      </c>
      <c r="E89" s="35">
        <f t="shared" si="17"/>
        <v>48.378557781580156</v>
      </c>
      <c r="F89" s="36">
        <f t="shared" si="17"/>
        <v>48.174247347781574</v>
      </c>
      <c r="G89" s="36">
        <f t="shared" si="17"/>
        <v>48.007701238766685</v>
      </c>
      <c r="H89" s="36">
        <f t="shared" si="17"/>
        <v>47.835584031753427</v>
      </c>
      <c r="I89" s="36">
        <f t="shared" si="17"/>
        <v>47.701652046464979</v>
      </c>
      <c r="J89" s="36">
        <f t="shared" si="17"/>
        <v>47.607368686607799</v>
      </c>
      <c r="K89" s="37">
        <f t="shared" si="17"/>
        <v>47.575709942872571</v>
      </c>
      <c r="L89" s="67"/>
    </row>
    <row r="90" spans="3:23" x14ac:dyDescent="0.2">
      <c r="C90" s="3" t="s">
        <v>60</v>
      </c>
      <c r="D90" s="51">
        <f t="shared" si="17"/>
        <v>51.479266289667223</v>
      </c>
      <c r="E90" s="35">
        <f t="shared" si="17"/>
        <v>51.621442218419858</v>
      </c>
      <c r="F90" s="36">
        <f t="shared" si="17"/>
        <v>51.825752652218412</v>
      </c>
      <c r="G90" s="36">
        <f t="shared" si="17"/>
        <v>51.992298761233307</v>
      </c>
      <c r="H90" s="36">
        <f t="shared" si="17"/>
        <v>52.164415968246566</v>
      </c>
      <c r="I90" s="36">
        <f t="shared" si="17"/>
        <v>52.298347953535021</v>
      </c>
      <c r="J90" s="36">
        <f t="shared" si="17"/>
        <v>52.392631313392187</v>
      </c>
      <c r="K90" s="37">
        <f t="shared" si="17"/>
        <v>52.424290057127415</v>
      </c>
      <c r="L90" s="67"/>
    </row>
    <row r="91" spans="3:23" ht="13.5" thickBot="1" x14ac:dyDescent="0.25">
      <c r="C91" s="19" t="s">
        <v>39</v>
      </c>
      <c r="D91" s="53"/>
      <c r="E91" s="54"/>
      <c r="F91" s="24"/>
      <c r="G91" s="24"/>
      <c r="H91" s="24"/>
      <c r="I91" s="24"/>
      <c r="J91" s="24"/>
      <c r="K91" s="25"/>
      <c r="L91" s="67"/>
    </row>
    <row r="92" spans="3:23" ht="13.5" thickBot="1" x14ac:dyDescent="0.25">
      <c r="C92" s="31" t="s">
        <v>15</v>
      </c>
      <c r="D92" s="44"/>
      <c r="E92" s="45"/>
      <c r="F92" s="32"/>
      <c r="G92" s="32"/>
      <c r="H92" s="32"/>
      <c r="I92" s="32"/>
      <c r="J92" s="32"/>
      <c r="K92" s="33"/>
      <c r="L92" s="67"/>
    </row>
    <row r="93" spans="3:23" x14ac:dyDescent="0.2">
      <c r="C93" s="3" t="s">
        <v>61</v>
      </c>
      <c r="D93" s="47">
        <f>SUM(D94:D95)</f>
        <v>100</v>
      </c>
      <c r="E93" s="48">
        <f>SUM(E94:E95)</f>
        <v>100</v>
      </c>
      <c r="F93" s="49">
        <f t="shared" ref="F93:K93" si="18">SUM(F94:F95)</f>
        <v>100</v>
      </c>
      <c r="G93" s="49">
        <f t="shared" si="18"/>
        <v>100</v>
      </c>
      <c r="H93" s="49">
        <f t="shared" si="18"/>
        <v>100</v>
      </c>
      <c r="I93" s="49">
        <f t="shared" si="18"/>
        <v>100</v>
      </c>
      <c r="J93" s="49">
        <f t="shared" si="18"/>
        <v>100.00000000000001</v>
      </c>
      <c r="K93" s="50">
        <f t="shared" si="18"/>
        <v>100</v>
      </c>
      <c r="L93" s="67"/>
    </row>
    <row r="94" spans="3:23" x14ac:dyDescent="0.2">
      <c r="C94" s="3" t="s">
        <v>62</v>
      </c>
      <c r="D94" s="51">
        <f t="shared" ref="D94:K95" si="19">D46*100/D$45</f>
        <v>48.52073371033277</v>
      </c>
      <c r="E94" s="35">
        <f t="shared" si="19"/>
        <v>48.512444451791197</v>
      </c>
      <c r="F94" s="36">
        <f t="shared" si="19"/>
        <v>48.397069612887726</v>
      </c>
      <c r="G94" s="36">
        <f t="shared" si="19"/>
        <v>48.326493407322076</v>
      </c>
      <c r="H94" s="36">
        <f t="shared" si="19"/>
        <v>48.248418432283032</v>
      </c>
      <c r="I94" s="36">
        <f t="shared" si="19"/>
        <v>48.211221929570449</v>
      </c>
      <c r="J94" s="36">
        <f t="shared" si="19"/>
        <v>48.229772353335832</v>
      </c>
      <c r="K94" s="37">
        <f t="shared" si="19"/>
        <v>48.313427571088866</v>
      </c>
      <c r="L94" s="67"/>
    </row>
    <row r="95" spans="3:23" ht="13.5" thickBot="1" x14ac:dyDescent="0.25">
      <c r="C95" s="7" t="s">
        <v>63</v>
      </c>
      <c r="D95" s="53">
        <f t="shared" si="19"/>
        <v>51.479266289667223</v>
      </c>
      <c r="E95" s="61">
        <f t="shared" si="19"/>
        <v>51.48755554820881</v>
      </c>
      <c r="F95" s="62">
        <f t="shared" si="19"/>
        <v>51.602930387112266</v>
      </c>
      <c r="G95" s="62">
        <f t="shared" si="19"/>
        <v>51.673506592677931</v>
      </c>
      <c r="H95" s="62">
        <f t="shared" si="19"/>
        <v>51.751581567716968</v>
      </c>
      <c r="I95" s="62">
        <f t="shared" si="19"/>
        <v>51.788778070429544</v>
      </c>
      <c r="J95" s="62">
        <f t="shared" si="19"/>
        <v>51.770227646664182</v>
      </c>
      <c r="K95" s="63">
        <f t="shared" si="19"/>
        <v>51.686572428911141</v>
      </c>
      <c r="L95" s="67"/>
    </row>
    <row r="98" spans="3:13" ht="13.5" thickBot="1" x14ac:dyDescent="0.25">
      <c r="C98" s="26" t="s">
        <v>20</v>
      </c>
      <c r="M98" s="26"/>
    </row>
    <row r="99" spans="3:13" ht="14.25" thickBot="1" x14ac:dyDescent="0.3">
      <c r="C99" s="27"/>
      <c r="D99" s="40">
        <v>2015</v>
      </c>
      <c r="E99" s="29">
        <v>2020</v>
      </c>
      <c r="F99" s="29">
        <v>2025</v>
      </c>
      <c r="G99" s="29">
        <v>2030</v>
      </c>
      <c r="H99" s="29">
        <v>2035</v>
      </c>
      <c r="I99" s="29">
        <v>2040</v>
      </c>
      <c r="J99" s="30">
        <v>2045</v>
      </c>
      <c r="K99" s="68">
        <v>2050</v>
      </c>
      <c r="L99" s="67">
        <v>2055</v>
      </c>
    </row>
    <row r="100" spans="3:13" ht="14.25" thickBot="1" x14ac:dyDescent="0.3">
      <c r="C100" s="31" t="s">
        <v>26</v>
      </c>
      <c r="D100" s="40"/>
      <c r="E100" s="29"/>
      <c r="F100" s="29"/>
      <c r="G100" s="29"/>
      <c r="H100" s="29"/>
      <c r="I100" s="29"/>
      <c r="J100" s="30"/>
      <c r="K100" s="68"/>
      <c r="L100" s="67"/>
    </row>
    <row r="101" spans="3:13" ht="14.25" thickBot="1" x14ac:dyDescent="0.3">
      <c r="C101" s="3" t="s">
        <v>36</v>
      </c>
      <c r="D101" s="38">
        <f>D5*100/$D5</f>
        <v>100</v>
      </c>
      <c r="E101" s="29"/>
      <c r="F101" s="29"/>
      <c r="G101" s="29"/>
      <c r="H101" s="29"/>
      <c r="I101" s="29"/>
      <c r="J101" s="30"/>
      <c r="K101" s="68"/>
      <c r="L101" s="67"/>
    </row>
    <row r="102" spans="3:13" ht="14.25" thickBot="1" x14ac:dyDescent="0.3">
      <c r="C102" s="3" t="s">
        <v>37</v>
      </c>
      <c r="D102" s="38">
        <f>D6*100/$D6</f>
        <v>100</v>
      </c>
      <c r="E102" s="29"/>
      <c r="F102" s="29"/>
      <c r="G102" s="29"/>
      <c r="H102" s="29"/>
      <c r="I102" s="29"/>
      <c r="J102" s="30"/>
      <c r="K102" s="68"/>
      <c r="L102" s="67"/>
    </row>
    <row r="103" spans="3:13" ht="14.25" thickBot="1" x14ac:dyDescent="0.3">
      <c r="C103" s="3" t="s">
        <v>38</v>
      </c>
      <c r="D103" s="38">
        <f>D7*100/$D7</f>
        <v>99.999999999999986</v>
      </c>
      <c r="E103" s="29"/>
      <c r="F103" s="29"/>
      <c r="G103" s="29"/>
      <c r="H103" s="29"/>
      <c r="I103" s="29"/>
      <c r="J103" s="30"/>
      <c r="K103" s="68"/>
      <c r="L103" s="67"/>
    </row>
    <row r="104" spans="3:13" ht="14.25" thickBot="1" x14ac:dyDescent="0.3">
      <c r="C104" s="27" t="s">
        <v>39</v>
      </c>
      <c r="D104" s="122"/>
      <c r="E104" s="29"/>
      <c r="F104" s="29"/>
      <c r="G104" s="29"/>
      <c r="H104" s="29"/>
      <c r="I104" s="29"/>
      <c r="J104" s="30"/>
      <c r="K104" s="68"/>
      <c r="L104" s="67"/>
    </row>
    <row r="105" spans="3:13" ht="13.5" thickBot="1" x14ac:dyDescent="0.25">
      <c r="C105" s="31" t="s">
        <v>8</v>
      </c>
      <c r="D105" s="45"/>
      <c r="E105" s="32"/>
      <c r="F105" s="32"/>
      <c r="G105" s="32"/>
      <c r="H105" s="32"/>
      <c r="I105" s="32"/>
      <c r="J105" s="33"/>
      <c r="K105" s="69"/>
      <c r="L105" s="67"/>
    </row>
    <row r="106" spans="3:13" x14ac:dyDescent="0.2">
      <c r="C106" s="3" t="s">
        <v>40</v>
      </c>
      <c r="D106" s="48">
        <f t="shared" ref="D106:K108" si="20">D10*100/$D10</f>
        <v>100</v>
      </c>
      <c r="E106" s="49">
        <f t="shared" si="20"/>
        <v>98.170839953522218</v>
      </c>
      <c r="F106" s="49">
        <f t="shared" si="20"/>
        <v>95.59966209758575</v>
      </c>
      <c r="G106" s="49">
        <f t="shared" si="20"/>
        <v>92.580708182706175</v>
      </c>
      <c r="H106" s="49">
        <f t="shared" si="20"/>
        <v>89.306152769972002</v>
      </c>
      <c r="I106" s="49">
        <f t="shared" si="20"/>
        <v>85.769028835569316</v>
      </c>
      <c r="J106" s="50">
        <f t="shared" si="20"/>
        <v>81.857372334651203</v>
      </c>
      <c r="K106" s="70">
        <f t="shared" si="20"/>
        <v>77.490559804092285</v>
      </c>
      <c r="L106" s="67"/>
    </row>
    <row r="107" spans="3:13" x14ac:dyDescent="0.2">
      <c r="C107" s="3" t="s">
        <v>41</v>
      </c>
      <c r="D107" s="35">
        <f t="shared" si="20"/>
        <v>100</v>
      </c>
      <c r="E107" s="36">
        <f>E11*100/$D11</f>
        <v>98.119960426896156</v>
      </c>
      <c r="F107" s="36">
        <f t="shared" si="20"/>
        <v>95.485653321962417</v>
      </c>
      <c r="G107" s="36">
        <f t="shared" si="20"/>
        <v>92.392465243797872</v>
      </c>
      <c r="H107" s="36">
        <f t="shared" si="20"/>
        <v>89.028951177726128</v>
      </c>
      <c r="I107" s="36">
        <f t="shared" si="20"/>
        <v>85.425337160141453</v>
      </c>
      <c r="J107" s="37">
        <f t="shared" si="20"/>
        <v>81.502618138424737</v>
      </c>
      <c r="K107" s="71">
        <f t="shared" si="20"/>
        <v>77.182297629656205</v>
      </c>
      <c r="L107" s="67"/>
    </row>
    <row r="108" spans="3:13" x14ac:dyDescent="0.2">
      <c r="C108" s="3" t="s">
        <v>42</v>
      </c>
      <c r="D108" s="35">
        <f t="shared" si="20"/>
        <v>99.999999999999986</v>
      </c>
      <c r="E108" s="36">
        <f t="shared" si="20"/>
        <v>98.218795414830467</v>
      </c>
      <c r="F108" s="36">
        <f t="shared" si="20"/>
        <v>95.707118746473</v>
      </c>
      <c r="G108" s="36">
        <f t="shared" si="20"/>
        <v>92.758132729905938</v>
      </c>
      <c r="H108" s="36">
        <f t="shared" si="20"/>
        <v>89.567423483617404</v>
      </c>
      <c r="I108" s="36">
        <f t="shared" si="20"/>
        <v>86.092968422587859</v>
      </c>
      <c r="J108" s="37">
        <f t="shared" si="20"/>
        <v>82.191738675283844</v>
      </c>
      <c r="K108" s="71">
        <f t="shared" si="20"/>
        <v>77.781106036717645</v>
      </c>
      <c r="L108" s="67"/>
    </row>
    <row r="109" spans="3:13" ht="13.5" thickBot="1" x14ac:dyDescent="0.25">
      <c r="C109" s="19" t="s">
        <v>39</v>
      </c>
      <c r="D109" s="54"/>
      <c r="E109" s="24"/>
      <c r="F109" s="24"/>
      <c r="G109" s="24"/>
      <c r="H109" s="24"/>
      <c r="I109" s="24"/>
      <c r="J109" s="25"/>
      <c r="K109" s="72"/>
      <c r="L109" s="67"/>
    </row>
    <row r="110" spans="3:13" ht="13.5" thickBot="1" x14ac:dyDescent="0.25">
      <c r="C110" s="31" t="s">
        <v>9</v>
      </c>
      <c r="D110" s="45"/>
      <c r="E110" s="32"/>
      <c r="F110" s="32"/>
      <c r="G110" s="32"/>
      <c r="H110" s="32"/>
      <c r="I110" s="32"/>
      <c r="J110" s="33"/>
      <c r="K110" s="69"/>
      <c r="L110" s="67"/>
    </row>
    <row r="111" spans="3:13" x14ac:dyDescent="0.2">
      <c r="C111" s="3" t="s">
        <v>43</v>
      </c>
      <c r="D111" s="48">
        <f t="shared" ref="D111:K113" si="21">D15*100/$D15</f>
        <v>100</v>
      </c>
      <c r="E111" s="49">
        <f t="shared" si="21"/>
        <v>98.187877268936049</v>
      </c>
      <c r="F111" s="49">
        <f t="shared" si="21"/>
        <v>95.868894406824083</v>
      </c>
      <c r="G111" s="49">
        <f t="shared" si="21"/>
        <v>93.520568329643623</v>
      </c>
      <c r="H111" s="49">
        <f t="shared" si="21"/>
        <v>91.385298060944862</v>
      </c>
      <c r="I111" s="49">
        <f t="shared" si="21"/>
        <v>89.080259142245993</v>
      </c>
      <c r="J111" s="50">
        <f t="shared" si="21"/>
        <v>86.446457070419555</v>
      </c>
      <c r="K111" s="70">
        <f t="shared" si="21"/>
        <v>83.269103316960752</v>
      </c>
      <c r="L111" s="67"/>
    </row>
    <row r="112" spans="3:13" x14ac:dyDescent="0.2">
      <c r="C112" s="3" t="s">
        <v>44</v>
      </c>
      <c r="D112" s="35">
        <f t="shared" si="21"/>
        <v>100</v>
      </c>
      <c r="E112" s="36">
        <f t="shared" si="21"/>
        <v>98.131972253951801</v>
      </c>
      <c r="F112" s="36">
        <f t="shared" si="21"/>
        <v>95.745953347812616</v>
      </c>
      <c r="G112" s="36">
        <f t="shared" si="21"/>
        <v>93.494128675510666</v>
      </c>
      <c r="H112" s="36">
        <f t="shared" si="21"/>
        <v>91.419248254477253</v>
      </c>
      <c r="I112" s="36">
        <f t="shared" si="21"/>
        <v>89.178603913901227</v>
      </c>
      <c r="J112" s="37">
        <f t="shared" si="21"/>
        <v>86.646856255981277</v>
      </c>
      <c r="K112" s="71">
        <f t="shared" si="21"/>
        <v>83.655293954648172</v>
      </c>
      <c r="L112" s="67"/>
    </row>
    <row r="113" spans="3:12" x14ac:dyDescent="0.2">
      <c r="C113" s="3" t="s">
        <v>45</v>
      </c>
      <c r="D113" s="35">
        <f>D17*100/$D17</f>
        <v>99.999999999999986</v>
      </c>
      <c r="E113" s="36">
        <f t="shared" si="21"/>
        <v>98.240569401917483</v>
      </c>
      <c r="F113" s="36">
        <f t="shared" si="21"/>
        <v>95.984769997451124</v>
      </c>
      <c r="G113" s="36">
        <f t="shared" si="21"/>
        <v>93.545488487020407</v>
      </c>
      <c r="H113" s="36">
        <f t="shared" si="21"/>
        <v>91.353298997661213</v>
      </c>
      <c r="I113" s="36">
        <f t="shared" si="21"/>
        <v>88.98756628119321</v>
      </c>
      <c r="J113" s="37">
        <f t="shared" si="21"/>
        <v>86.257574900582597</v>
      </c>
      <c r="K113" s="71">
        <f t="shared" si="21"/>
        <v>82.905107198849507</v>
      </c>
      <c r="L113" s="67"/>
    </row>
    <row r="114" spans="3:12" s="20" customFormat="1" ht="13.5" thickBot="1" x14ac:dyDescent="0.25">
      <c r="C114" s="19" t="s">
        <v>39</v>
      </c>
      <c r="D114" s="54"/>
      <c r="E114" s="24"/>
      <c r="F114" s="24"/>
      <c r="G114" s="24"/>
      <c r="H114" s="24"/>
      <c r="I114" s="24"/>
      <c r="J114" s="25"/>
      <c r="K114" s="72"/>
      <c r="L114" s="67"/>
    </row>
    <row r="115" spans="3:12" ht="13.5" thickBot="1" x14ac:dyDescent="0.25">
      <c r="C115" s="31" t="s">
        <v>10</v>
      </c>
      <c r="D115" s="45"/>
      <c r="E115" s="32"/>
      <c r="F115" s="32"/>
      <c r="G115" s="32"/>
      <c r="H115" s="32"/>
      <c r="I115" s="32"/>
      <c r="J115" s="33"/>
      <c r="K115" s="69"/>
      <c r="L115" s="67"/>
    </row>
    <row r="116" spans="3:12" x14ac:dyDescent="0.2">
      <c r="C116" s="3" t="s">
        <v>46</v>
      </c>
      <c r="D116" s="48">
        <f t="shared" ref="D116:K118" si="22">D20*100/$D20</f>
        <v>100</v>
      </c>
      <c r="E116" s="49">
        <f t="shared" si="22"/>
        <v>98.56151236212861</v>
      </c>
      <c r="F116" s="49">
        <f t="shared" si="22"/>
        <v>96.452013007534418</v>
      </c>
      <c r="G116" s="49">
        <f t="shared" si="22"/>
        <v>94.729031177915928</v>
      </c>
      <c r="H116" s="49">
        <f t="shared" si="22"/>
        <v>93.277922325270552</v>
      </c>
      <c r="I116" s="49">
        <f t="shared" si="22"/>
        <v>91.749724614868228</v>
      </c>
      <c r="J116" s="50">
        <f t="shared" si="22"/>
        <v>89.97234713354743</v>
      </c>
      <c r="K116" s="70">
        <f t="shared" si="22"/>
        <v>87.735859763137839</v>
      </c>
      <c r="L116" s="67"/>
    </row>
    <row r="117" spans="3:12" x14ac:dyDescent="0.2">
      <c r="C117" s="3" t="s">
        <v>47</v>
      </c>
      <c r="D117" s="35">
        <f t="shared" si="22"/>
        <v>100</v>
      </c>
      <c r="E117" s="36">
        <f t="shared" si="22"/>
        <v>98.47245983349886</v>
      </c>
      <c r="F117" s="36">
        <f t="shared" si="22"/>
        <v>96.173748599667448</v>
      </c>
      <c r="G117" s="36">
        <f t="shared" si="22"/>
        <v>94.52184634821981</v>
      </c>
      <c r="H117" s="36">
        <f t="shared" si="22"/>
        <v>93.07790647654565</v>
      </c>
      <c r="I117" s="36">
        <f t="shared" si="22"/>
        <v>91.561136794940182</v>
      </c>
      <c r="J117" s="37">
        <f t="shared" si="22"/>
        <v>89.8625265905589</v>
      </c>
      <c r="K117" s="71">
        <f t="shared" si="22"/>
        <v>87.773413716305953</v>
      </c>
      <c r="L117" s="67"/>
    </row>
    <row r="118" spans="3:12" x14ac:dyDescent="0.2">
      <c r="C118" s="3" t="s">
        <v>48</v>
      </c>
      <c r="D118" s="35">
        <f>D22*100/$D22</f>
        <v>99.999999999999986</v>
      </c>
      <c r="E118" s="36">
        <f t="shared" si="22"/>
        <v>98.645447008818493</v>
      </c>
      <c r="F118" s="36">
        <f t="shared" si="22"/>
        <v>96.714285456391877</v>
      </c>
      <c r="G118" s="36">
        <f t="shared" si="22"/>
        <v>94.924309018395249</v>
      </c>
      <c r="H118" s="36">
        <f t="shared" si="22"/>
        <v>93.466443188781298</v>
      </c>
      <c r="I118" s="36">
        <f t="shared" si="22"/>
        <v>91.927474222647305</v>
      </c>
      <c r="J118" s="37">
        <f t="shared" si="22"/>
        <v>90.075856249087025</v>
      </c>
      <c r="K118" s="71">
        <f t="shared" si="22"/>
        <v>87.700464049624998</v>
      </c>
      <c r="L118" s="67"/>
    </row>
    <row r="119" spans="3:12" ht="13.5" thickBot="1" x14ac:dyDescent="0.25">
      <c r="C119" s="19" t="s">
        <v>39</v>
      </c>
      <c r="D119" s="54"/>
      <c r="E119" s="24"/>
      <c r="F119" s="24"/>
      <c r="G119" s="24"/>
      <c r="H119" s="24"/>
      <c r="I119" s="24"/>
      <c r="J119" s="25"/>
      <c r="K119" s="72"/>
      <c r="L119" s="67"/>
    </row>
    <row r="120" spans="3:12" ht="13.5" thickBot="1" x14ac:dyDescent="0.25">
      <c r="C120" s="31" t="s">
        <v>11</v>
      </c>
      <c r="D120" s="45"/>
      <c r="E120" s="32"/>
      <c r="F120" s="32"/>
      <c r="G120" s="32"/>
      <c r="H120" s="32"/>
      <c r="I120" s="32"/>
      <c r="J120" s="33"/>
      <c r="K120" s="69"/>
      <c r="L120" s="67"/>
    </row>
    <row r="121" spans="3:12" x14ac:dyDescent="0.2">
      <c r="C121" s="3" t="s">
        <v>49</v>
      </c>
      <c r="D121" s="48">
        <f t="shared" ref="D121:K123" si="23">D25*100/$D25</f>
        <v>100</v>
      </c>
      <c r="E121" s="49">
        <f t="shared" si="23"/>
        <v>99.139133356446692</v>
      </c>
      <c r="F121" s="49">
        <f t="shared" si="23"/>
        <v>97.654755431204535</v>
      </c>
      <c r="G121" s="49">
        <f t="shared" si="23"/>
        <v>96.644688710835027</v>
      </c>
      <c r="H121" s="49">
        <f t="shared" si="23"/>
        <v>95.916115992268914</v>
      </c>
      <c r="I121" s="49">
        <f t="shared" si="23"/>
        <v>95.127139441767909</v>
      </c>
      <c r="J121" s="50">
        <f t="shared" si="23"/>
        <v>94.134809703967306</v>
      </c>
      <c r="K121" s="70">
        <f t="shared" si="23"/>
        <v>92.686270724866688</v>
      </c>
      <c r="L121" s="67"/>
    </row>
    <row r="122" spans="3:12" x14ac:dyDescent="0.2">
      <c r="C122" s="3" t="s">
        <v>50</v>
      </c>
      <c r="D122" s="35">
        <f t="shared" si="23"/>
        <v>100</v>
      </c>
      <c r="E122" s="36">
        <f t="shared" si="23"/>
        <v>99.319902083868371</v>
      </c>
      <c r="F122" s="36">
        <f t="shared" si="23"/>
        <v>97.809445453212973</v>
      </c>
      <c r="G122" s="36">
        <f t="shared" si="23"/>
        <v>97.034827514476291</v>
      </c>
      <c r="H122" s="36">
        <f t="shared" si="23"/>
        <v>96.454517624368748</v>
      </c>
      <c r="I122" s="36">
        <f t="shared" si="23"/>
        <v>95.815492726533265</v>
      </c>
      <c r="J122" s="37">
        <f t="shared" si="23"/>
        <v>95.058922110408986</v>
      </c>
      <c r="K122" s="71">
        <f t="shared" si="23"/>
        <v>93.909814966167588</v>
      </c>
      <c r="L122" s="67"/>
    </row>
    <row r="123" spans="3:12" x14ac:dyDescent="0.2">
      <c r="C123" s="3" t="s">
        <v>51</v>
      </c>
      <c r="D123" s="35">
        <f>D27*100/$D27</f>
        <v>99.999999999999986</v>
      </c>
      <c r="E123" s="36">
        <f t="shared" si="23"/>
        <v>98.96875347501971</v>
      </c>
      <c r="F123" s="36">
        <f t="shared" si="23"/>
        <v>97.508955502291712</v>
      </c>
      <c r="G123" s="36">
        <f t="shared" si="23"/>
        <v>96.276971329335652</v>
      </c>
      <c r="H123" s="36">
        <f t="shared" si="23"/>
        <v>95.408656502202916</v>
      </c>
      <c r="I123" s="36">
        <f t="shared" si="23"/>
        <v>94.4783460762837</v>
      </c>
      <c r="J123" s="37">
        <f t="shared" si="23"/>
        <v>93.263806381210713</v>
      </c>
      <c r="K123" s="71">
        <f t="shared" si="23"/>
        <v>91.533044026162017</v>
      </c>
      <c r="L123" s="67"/>
    </row>
    <row r="124" spans="3:12" s="20" customFormat="1" ht="13.5" thickBot="1" x14ac:dyDescent="0.25">
      <c r="C124" s="19" t="s">
        <v>39</v>
      </c>
      <c r="D124" s="54"/>
      <c r="E124" s="24"/>
      <c r="F124" s="24"/>
      <c r="G124" s="24"/>
      <c r="H124" s="24"/>
      <c r="I124" s="24"/>
      <c r="J124" s="25"/>
      <c r="K124" s="72"/>
      <c r="L124" s="67"/>
    </row>
    <row r="125" spans="3:12" ht="13.5" thickBot="1" x14ac:dyDescent="0.25">
      <c r="C125" s="31" t="s">
        <v>12</v>
      </c>
      <c r="D125" s="45"/>
      <c r="E125" s="32"/>
      <c r="F125" s="32"/>
      <c r="G125" s="32"/>
      <c r="H125" s="32"/>
      <c r="I125" s="32"/>
      <c r="J125" s="33"/>
      <c r="K125" s="69"/>
      <c r="L125" s="67"/>
    </row>
    <row r="126" spans="3:12" x14ac:dyDescent="0.2">
      <c r="C126" s="3" t="s">
        <v>52</v>
      </c>
      <c r="D126" s="48">
        <f t="shared" ref="D126:K128" si="24">D30*100/$D30</f>
        <v>100</v>
      </c>
      <c r="E126" s="49">
        <f t="shared" si="24"/>
        <v>97.644241578171389</v>
      </c>
      <c r="F126" s="49">
        <f t="shared" si="24"/>
        <v>94.313055911778591</v>
      </c>
      <c r="G126" s="49">
        <f t="shared" si="24"/>
        <v>91.121084863484427</v>
      </c>
      <c r="H126" s="49">
        <f t="shared" si="24"/>
        <v>87.626764672222762</v>
      </c>
      <c r="I126" s="49">
        <f t="shared" si="24"/>
        <v>84.175153345683285</v>
      </c>
      <c r="J126" s="50">
        <f t="shared" si="24"/>
        <v>80.522183306653559</v>
      </c>
      <c r="K126" s="70">
        <f t="shared" si="24"/>
        <v>76.580610846854711</v>
      </c>
      <c r="L126" s="67"/>
    </row>
    <row r="127" spans="3:12" x14ac:dyDescent="0.2">
      <c r="C127" s="3" t="s">
        <v>53</v>
      </c>
      <c r="D127" s="35">
        <f t="shared" si="24"/>
        <v>100</v>
      </c>
      <c r="E127" s="36">
        <f t="shared" si="24"/>
        <v>97.348097258447879</v>
      </c>
      <c r="F127" s="36">
        <f t="shared" si="24"/>
        <v>93.620525897871048</v>
      </c>
      <c r="G127" s="36">
        <f t="shared" si="24"/>
        <v>90.137672929600768</v>
      </c>
      <c r="H127" s="36">
        <f t="shared" si="24"/>
        <v>86.302597263106676</v>
      </c>
      <c r="I127" s="36">
        <f t="shared" si="24"/>
        <v>82.596876568631131</v>
      </c>
      <c r="J127" s="37">
        <f t="shared" si="24"/>
        <v>78.790732105544592</v>
      </c>
      <c r="K127" s="71">
        <f t="shared" si="24"/>
        <v>74.836618703012107</v>
      </c>
      <c r="L127" s="67"/>
    </row>
    <row r="128" spans="3:12" x14ac:dyDescent="0.2">
      <c r="C128" s="3" t="s">
        <v>54</v>
      </c>
      <c r="D128" s="35">
        <f>D32*100/$D32</f>
        <v>99.999999999999986</v>
      </c>
      <c r="E128" s="36">
        <f t="shared" si="24"/>
        <v>97.923366373701242</v>
      </c>
      <c r="F128" s="36">
        <f t="shared" si="24"/>
        <v>94.965785968227877</v>
      </c>
      <c r="G128" s="36">
        <f t="shared" si="24"/>
        <v>92.04797974778684</v>
      </c>
      <c r="H128" s="36">
        <f t="shared" si="24"/>
        <v>88.874831687865509</v>
      </c>
      <c r="I128" s="36">
        <f t="shared" si="24"/>
        <v>85.662725969380958</v>
      </c>
      <c r="J128" s="37">
        <f t="shared" si="24"/>
        <v>82.154127363290343</v>
      </c>
      <c r="K128" s="71">
        <f t="shared" si="24"/>
        <v>78.224375113582113</v>
      </c>
      <c r="L128" s="67"/>
    </row>
    <row r="129" spans="3:12" ht="13.5" thickBot="1" x14ac:dyDescent="0.25">
      <c r="C129" s="19" t="s">
        <v>39</v>
      </c>
      <c r="D129" s="54"/>
      <c r="E129" s="24"/>
      <c r="F129" s="24"/>
      <c r="G129" s="24"/>
      <c r="H129" s="24"/>
      <c r="I129" s="24"/>
      <c r="J129" s="25"/>
      <c r="K129" s="72"/>
      <c r="L129" s="67"/>
    </row>
    <row r="130" spans="3:12" ht="13.5" thickBot="1" x14ac:dyDescent="0.25">
      <c r="C130" s="31" t="s">
        <v>13</v>
      </c>
      <c r="D130" s="45"/>
      <c r="E130" s="32"/>
      <c r="F130" s="32"/>
      <c r="G130" s="32"/>
      <c r="H130" s="32"/>
      <c r="I130" s="32"/>
      <c r="J130" s="33"/>
      <c r="K130" s="69"/>
      <c r="L130" s="67"/>
    </row>
    <row r="131" spans="3:12" x14ac:dyDescent="0.2">
      <c r="C131" s="3" t="s">
        <v>55</v>
      </c>
      <c r="D131" s="48">
        <f t="shared" ref="D131:K133" si="25">D35*100/$D35</f>
        <v>100</v>
      </c>
      <c r="E131" s="49">
        <f t="shared" si="25"/>
        <v>98.220802345135567</v>
      </c>
      <c r="F131" s="49">
        <f t="shared" si="25"/>
        <v>95.476117354203453</v>
      </c>
      <c r="G131" s="49">
        <f t="shared" si="25"/>
        <v>92.952250489323944</v>
      </c>
      <c r="H131" s="49">
        <f t="shared" si="25"/>
        <v>90.150076032026632</v>
      </c>
      <c r="I131" s="49">
        <f t="shared" si="25"/>
        <v>87.393992075287215</v>
      </c>
      <c r="J131" s="50">
        <f t="shared" si="25"/>
        <v>84.458157230336511</v>
      </c>
      <c r="K131" s="70">
        <f t="shared" si="25"/>
        <v>81.22886665986519</v>
      </c>
      <c r="L131" s="67"/>
    </row>
    <row r="132" spans="3:12" x14ac:dyDescent="0.2">
      <c r="C132" s="3" t="s">
        <v>56</v>
      </c>
      <c r="D132" s="35">
        <f t="shared" si="25"/>
        <v>100</v>
      </c>
      <c r="E132" s="36">
        <f t="shared" si="25"/>
        <v>98.194298295338442</v>
      </c>
      <c r="F132" s="36">
        <f t="shared" si="25"/>
        <v>95.213197963429337</v>
      </c>
      <c r="G132" s="36">
        <f t="shared" si="25"/>
        <v>92.557958191880545</v>
      </c>
      <c r="H132" s="36">
        <f t="shared" si="25"/>
        <v>89.5511303464977</v>
      </c>
      <c r="I132" s="36">
        <f t="shared" si="25"/>
        <v>86.672246645038712</v>
      </c>
      <c r="J132" s="37">
        <f t="shared" si="25"/>
        <v>83.728778233660393</v>
      </c>
      <c r="K132" s="71">
        <f t="shared" si="25"/>
        <v>80.623209004189633</v>
      </c>
      <c r="L132" s="67"/>
    </row>
    <row r="133" spans="3:12" x14ac:dyDescent="0.2">
      <c r="C133" s="3" t="s">
        <v>57</v>
      </c>
      <c r="D133" s="35">
        <f>D37*100/$D37</f>
        <v>99.999999999999986</v>
      </c>
      <c r="E133" s="36">
        <f t="shared" si="25"/>
        <v>98.245783197333751</v>
      </c>
      <c r="F133" s="36">
        <f t="shared" si="25"/>
        <v>95.723926669807327</v>
      </c>
      <c r="G133" s="36">
        <f t="shared" si="25"/>
        <v>93.323882661791899</v>
      </c>
      <c r="H133" s="36">
        <f t="shared" si="25"/>
        <v>90.714600086254165</v>
      </c>
      <c r="I133" s="36">
        <f t="shared" si="25"/>
        <v>88.074258527234846</v>
      </c>
      <c r="J133" s="37">
        <f t="shared" si="25"/>
        <v>85.145618544810077</v>
      </c>
      <c r="K133" s="71">
        <f t="shared" si="25"/>
        <v>81.799716944818783</v>
      </c>
      <c r="L133" s="67"/>
    </row>
    <row r="134" spans="3:12" ht="13.5" thickBot="1" x14ac:dyDescent="0.25">
      <c r="C134" s="19" t="s">
        <v>39</v>
      </c>
      <c r="D134" s="54"/>
      <c r="E134" s="24"/>
      <c r="F134" s="24"/>
      <c r="G134" s="24"/>
      <c r="H134" s="24"/>
      <c r="I134" s="24"/>
      <c r="J134" s="25"/>
      <c r="K134" s="72"/>
      <c r="L134" s="67"/>
    </row>
    <row r="135" spans="3:12" ht="13.5" thickBot="1" x14ac:dyDescent="0.25">
      <c r="C135" s="31" t="s">
        <v>14</v>
      </c>
      <c r="D135" s="45"/>
      <c r="E135" s="32"/>
      <c r="F135" s="32"/>
      <c r="G135" s="32"/>
      <c r="H135" s="32"/>
      <c r="I135" s="32"/>
      <c r="J135" s="33"/>
      <c r="K135" s="69"/>
      <c r="L135" s="67"/>
    </row>
    <row r="136" spans="3:12" x14ac:dyDescent="0.2">
      <c r="C136" s="3" t="s">
        <v>58</v>
      </c>
      <c r="D136" s="48">
        <f t="shared" ref="D136:K138" si="26">D40*100/$D40</f>
        <v>100</v>
      </c>
      <c r="E136" s="49">
        <f t="shared" si="26"/>
        <v>97.508527246107477</v>
      </c>
      <c r="F136" s="49">
        <f t="shared" si="26"/>
        <v>94.079074599236819</v>
      </c>
      <c r="G136" s="49">
        <f t="shared" si="26"/>
        <v>90.66517268970054</v>
      </c>
      <c r="H136" s="49">
        <f t="shared" si="26"/>
        <v>87.706450194219855</v>
      </c>
      <c r="I136" s="49">
        <f t="shared" si="26"/>
        <v>85.195969160529884</v>
      </c>
      <c r="J136" s="50">
        <f t="shared" si="26"/>
        <v>82.178391472831763</v>
      </c>
      <c r="K136" s="70">
        <f t="shared" si="26"/>
        <v>78.674111979613983</v>
      </c>
      <c r="L136" s="67"/>
    </row>
    <row r="137" spans="3:12" x14ac:dyDescent="0.2">
      <c r="C137" s="3" t="s">
        <v>59</v>
      </c>
      <c r="D137" s="35">
        <f t="shared" si="26"/>
        <v>100</v>
      </c>
      <c r="E137" s="36">
        <f t="shared" si="26"/>
        <v>97.22280680533099</v>
      </c>
      <c r="F137" s="36">
        <f t="shared" si="26"/>
        <v>93.407256309252247</v>
      </c>
      <c r="G137" s="36">
        <f t="shared" si="26"/>
        <v>89.706527300954946</v>
      </c>
      <c r="H137" s="36">
        <f t="shared" si="26"/>
        <v>86.467968383152197</v>
      </c>
      <c r="I137" s="36">
        <f t="shared" si="26"/>
        <v>83.757770459920067</v>
      </c>
      <c r="J137" s="37">
        <f t="shared" si="26"/>
        <v>80.631447254606172</v>
      </c>
      <c r="K137" s="71">
        <f t="shared" si="26"/>
        <v>77.141799913839762</v>
      </c>
      <c r="L137" s="67"/>
    </row>
    <row r="138" spans="3:12" x14ac:dyDescent="0.2">
      <c r="C138" s="3" t="s">
        <v>60</v>
      </c>
      <c r="D138" s="35">
        <f>D42*100/$D42</f>
        <v>99.999999999999986</v>
      </c>
      <c r="E138" s="36">
        <f t="shared" si="26"/>
        <v>97.77782722689021</v>
      </c>
      <c r="F138" s="36">
        <f t="shared" si="26"/>
        <v>94.712283242239835</v>
      </c>
      <c r="G138" s="36">
        <f t="shared" si="26"/>
        <v>91.56872437142485</v>
      </c>
      <c r="H138" s="36">
        <f t="shared" si="26"/>
        <v>88.873755995001375</v>
      </c>
      <c r="I138" s="36">
        <f t="shared" si="26"/>
        <v>86.551514046934827</v>
      </c>
      <c r="J138" s="37">
        <f t="shared" si="26"/>
        <v>83.636432231511492</v>
      </c>
      <c r="K138" s="71">
        <f t="shared" si="26"/>
        <v>80.118361501085545</v>
      </c>
      <c r="L138" s="67"/>
    </row>
    <row r="139" spans="3:12" ht="13.5" thickBot="1" x14ac:dyDescent="0.25">
      <c r="C139" s="19" t="s">
        <v>39</v>
      </c>
      <c r="D139" s="54"/>
      <c r="E139" s="24"/>
      <c r="F139" s="24"/>
      <c r="G139" s="24"/>
      <c r="H139" s="24"/>
      <c r="I139" s="24"/>
      <c r="J139" s="25"/>
      <c r="K139" s="72"/>
      <c r="L139" s="67"/>
    </row>
    <row r="140" spans="3:12" ht="13.5" thickBot="1" x14ac:dyDescent="0.25">
      <c r="C140" s="31" t="s">
        <v>15</v>
      </c>
      <c r="D140" s="45"/>
      <c r="E140" s="32"/>
      <c r="F140" s="32"/>
      <c r="G140" s="32"/>
      <c r="H140" s="32"/>
      <c r="I140" s="32"/>
      <c r="J140" s="33"/>
      <c r="K140" s="69"/>
      <c r="L140" s="67"/>
    </row>
    <row r="141" spans="3:12" x14ac:dyDescent="0.2">
      <c r="C141" s="3" t="s">
        <v>61</v>
      </c>
      <c r="D141" s="48">
        <f t="shared" ref="D141:K143" si="27">D45*100/$D45</f>
        <v>100</v>
      </c>
      <c r="E141" s="49">
        <f t="shared" si="27"/>
        <v>98.071223478741388</v>
      </c>
      <c r="F141" s="49">
        <f t="shared" si="27"/>
        <v>95.222977459772082</v>
      </c>
      <c r="G141" s="49">
        <f t="shared" si="27"/>
        <v>92.460388650538746</v>
      </c>
      <c r="H141" s="49">
        <f t="shared" si="27"/>
        <v>90.306654293882687</v>
      </c>
      <c r="I141" s="49">
        <f t="shared" si="27"/>
        <v>88.657419259337061</v>
      </c>
      <c r="J141" s="50">
        <f t="shared" si="27"/>
        <v>86.513831687631878</v>
      </c>
      <c r="K141" s="70">
        <f t="shared" si="27"/>
        <v>83.860444631600856</v>
      </c>
      <c r="L141" s="67"/>
    </row>
    <row r="142" spans="3:12" x14ac:dyDescent="0.2">
      <c r="C142" s="3" t="s">
        <v>62</v>
      </c>
      <c r="D142" s="35">
        <f t="shared" si="27"/>
        <v>100</v>
      </c>
      <c r="E142" s="36">
        <f t="shared" si="27"/>
        <v>98.054469038634252</v>
      </c>
      <c r="F142" s="36">
        <f t="shared" si="27"/>
        <v>94.980284024139138</v>
      </c>
      <c r="G142" s="36">
        <f t="shared" si="27"/>
        <v>92.090247217493115</v>
      </c>
      <c r="H142" s="36">
        <f t="shared" si="27"/>
        <v>89.799821857658756</v>
      </c>
      <c r="I142" s="36">
        <f t="shared" si="27"/>
        <v>88.091877198976462</v>
      </c>
      <c r="J142" s="37">
        <f t="shared" si="27"/>
        <v>85.995039411795418</v>
      </c>
      <c r="K142" s="71">
        <f t="shared" si="27"/>
        <v>83.502148627347481</v>
      </c>
      <c r="L142" s="67"/>
    </row>
    <row r="143" spans="3:12" ht="13.5" thickBot="1" x14ac:dyDescent="0.25">
      <c r="C143" s="7" t="s">
        <v>63</v>
      </c>
      <c r="D143" s="61">
        <f>D47*100/$D47</f>
        <v>99.999999999999986</v>
      </c>
      <c r="E143" s="62">
        <f t="shared" si="27"/>
        <v>98.087015034944415</v>
      </c>
      <c r="F143" s="62">
        <f t="shared" si="27"/>
        <v>95.451723213399035</v>
      </c>
      <c r="G143" s="62">
        <f t="shared" si="27"/>
        <v>92.809257917767852</v>
      </c>
      <c r="H143" s="62">
        <f t="shared" si="27"/>
        <v>90.784358881500651</v>
      </c>
      <c r="I143" s="62">
        <f t="shared" si="27"/>
        <v>89.190459407157817</v>
      </c>
      <c r="J143" s="63">
        <f t="shared" si="27"/>
        <v>87.002808778431856</v>
      </c>
      <c r="K143" s="72">
        <f t="shared" si="27"/>
        <v>84.198149231235845</v>
      </c>
      <c r="L143" s="67"/>
    </row>
  </sheetData>
  <printOptions horizontalCentered="1"/>
  <pageMargins left="0.35433070866141736" right="0.27559055118110237" top="1.3385826771653544" bottom="0.19685039370078741" header="0.31496062992125984" footer="0.15748031496062992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6"/>
  <sheetViews>
    <sheetView topLeftCell="M1" workbookViewId="0">
      <selection activeCell="W159" sqref="W159:AN197"/>
    </sheetView>
  </sheetViews>
  <sheetFormatPr defaultColWidth="9.140625" defaultRowHeight="12.75" x14ac:dyDescent="0.2"/>
  <cols>
    <col min="1" max="2" width="9.140625" style="17"/>
    <col min="3" max="3" width="14.28515625" style="26" customWidth="1"/>
    <col min="4" max="4" width="9.5703125" style="20" bestFit="1" customWidth="1"/>
    <col min="5" max="5" width="9.5703125" style="17" bestFit="1" customWidth="1"/>
    <col min="6" max="7" width="12" style="17" bestFit="1" customWidth="1"/>
    <col min="8" max="11" width="8" style="17" bestFit="1" customWidth="1"/>
    <col min="12" max="12" width="9.140625" style="17"/>
    <col min="13" max="13" width="9.140625" style="17" customWidth="1"/>
    <col min="14" max="16384" width="9.140625" style="17"/>
  </cols>
  <sheetData>
    <row r="1" spans="1:32" x14ac:dyDescent="0.2">
      <c r="C1" s="65">
        <v>1000</v>
      </c>
      <c r="D1" s="66"/>
      <c r="E1" s="64"/>
      <c r="F1" s="64"/>
      <c r="G1" s="64"/>
      <c r="H1" s="64"/>
      <c r="I1" s="64"/>
      <c r="J1" s="64"/>
      <c r="K1" s="64"/>
    </row>
    <row r="2" spans="1:32" ht="13.5" thickBot="1" x14ac:dyDescent="0.25">
      <c r="C2" s="65" t="s">
        <v>22</v>
      </c>
      <c r="D2" s="66"/>
      <c r="E2" s="64"/>
      <c r="F2" s="64"/>
      <c r="G2" s="64"/>
      <c r="H2" s="64"/>
      <c r="I2" s="64"/>
      <c r="J2" s="64"/>
      <c r="K2" s="64"/>
      <c r="N2" s="26" t="s">
        <v>241</v>
      </c>
      <c r="W2" s="26" t="s">
        <v>242</v>
      </c>
      <c r="X2" s="26"/>
      <c r="AF2" s="26" t="s">
        <v>243</v>
      </c>
    </row>
    <row r="3" spans="1:32" s="26" customFormat="1" ht="13.5" thickBot="1" x14ac:dyDescent="0.25">
      <c r="C3" s="86"/>
      <c r="D3" s="101">
        <v>2015</v>
      </c>
      <c r="E3" s="121">
        <v>2020</v>
      </c>
      <c r="F3" s="100">
        <v>2025</v>
      </c>
      <c r="G3" s="100">
        <v>2030</v>
      </c>
      <c r="H3" s="100">
        <v>2035</v>
      </c>
      <c r="I3" s="100">
        <v>2040</v>
      </c>
      <c r="J3" s="100">
        <v>2045</v>
      </c>
      <c r="K3" s="101">
        <v>2050</v>
      </c>
    </row>
    <row r="4" spans="1:32" s="26" customFormat="1" ht="13.5" thickBot="1" x14ac:dyDescent="0.25">
      <c r="C4" s="31" t="s">
        <v>8</v>
      </c>
      <c r="D4" s="33"/>
      <c r="E4" s="31"/>
      <c r="F4" s="91"/>
      <c r="G4" s="91"/>
      <c r="H4" s="91"/>
      <c r="I4" s="91"/>
      <c r="J4" s="91"/>
      <c r="K4" s="92"/>
    </row>
    <row r="5" spans="1:32" s="26" customFormat="1" x14ac:dyDescent="0.2">
      <c r="A5" s="26" t="str">
        <f>CONCATENATE(B5,C5)</f>
        <v>Σ-1.Σ-1.0-19</v>
      </c>
      <c r="B5" s="26" t="s">
        <v>27</v>
      </c>
      <c r="C5" s="21" t="s">
        <v>156</v>
      </c>
      <c r="D5" s="97">
        <v>2115.5639999999999</v>
      </c>
      <c r="E5" s="96"/>
      <c r="F5" s="94"/>
      <c r="G5" s="94"/>
      <c r="H5" s="94"/>
      <c r="I5" s="94"/>
      <c r="J5" s="94"/>
      <c r="K5" s="95"/>
    </row>
    <row r="6" spans="1:32" s="26" customFormat="1" x14ac:dyDescent="0.2">
      <c r="A6" s="26" t="str">
        <f t="shared" ref="A6:A69" si="0">CONCATENATE(B6,C6)</f>
        <v>Σ-1.Σ-1.20-44</v>
      </c>
      <c r="B6" s="26" t="s">
        <v>27</v>
      </c>
      <c r="C6" s="18" t="s">
        <v>157</v>
      </c>
      <c r="D6" s="98">
        <v>3571.5549999999998</v>
      </c>
      <c r="E6" s="35"/>
      <c r="F6" s="36"/>
      <c r="G6" s="36"/>
      <c r="H6" s="36"/>
      <c r="I6" s="36"/>
      <c r="J6" s="36"/>
      <c r="K6" s="37"/>
    </row>
    <row r="7" spans="1:32" s="26" customFormat="1" x14ac:dyDescent="0.2">
      <c r="A7" s="26" t="str">
        <f t="shared" si="0"/>
        <v>Σ-1.Σ-1.45-64</v>
      </c>
      <c r="B7" s="26" t="s">
        <v>27</v>
      </c>
      <c r="C7" s="18" t="s">
        <v>158</v>
      </c>
      <c r="D7" s="98">
        <v>2901.826</v>
      </c>
      <c r="E7" s="35"/>
      <c r="F7" s="36"/>
      <c r="G7" s="36"/>
      <c r="H7" s="36"/>
      <c r="I7" s="36"/>
      <c r="J7" s="36"/>
      <c r="K7" s="37"/>
    </row>
    <row r="8" spans="1:32" s="26" customFormat="1" x14ac:dyDescent="0.2">
      <c r="A8" s="26" t="str">
        <f t="shared" si="0"/>
        <v>Σ-1.Σ-1.65+</v>
      </c>
      <c r="B8" s="26" t="s">
        <v>27</v>
      </c>
      <c r="C8" s="18" t="s">
        <v>159</v>
      </c>
      <c r="D8" s="98">
        <v>2269.0729999999999</v>
      </c>
      <c r="E8" s="35"/>
      <c r="F8" s="36"/>
      <c r="G8" s="36"/>
      <c r="H8" s="36"/>
      <c r="I8" s="36"/>
      <c r="J8" s="36"/>
      <c r="K8" s="37"/>
    </row>
    <row r="9" spans="1:32" s="26" customFormat="1" ht="13.5" thickBot="1" x14ac:dyDescent="0.25">
      <c r="A9" s="26" t="str">
        <f t="shared" si="0"/>
        <v>Σ-1.Σ-1.85+</v>
      </c>
      <c r="B9" s="26" t="s">
        <v>27</v>
      </c>
      <c r="C9" s="105" t="s">
        <v>129</v>
      </c>
      <c r="D9" s="107">
        <v>303.19299999999998</v>
      </c>
      <c r="E9" s="108"/>
      <c r="F9" s="109"/>
      <c r="G9" s="109"/>
      <c r="H9" s="109"/>
      <c r="I9" s="109"/>
      <c r="J9" s="109"/>
      <c r="K9" s="110"/>
    </row>
    <row r="10" spans="1:32" s="26" customFormat="1" ht="14.25" thickBot="1" x14ac:dyDescent="0.3">
      <c r="A10" s="26" t="str">
        <f t="shared" si="0"/>
        <v>Σ-1.Σ-1.Σύνολο</v>
      </c>
      <c r="B10" s="26" t="s">
        <v>27</v>
      </c>
      <c r="C10" s="111" t="s">
        <v>160</v>
      </c>
      <c r="D10" s="113">
        <f t="shared" ref="D10" si="1">SUM(D5:D8)</f>
        <v>10858.018</v>
      </c>
      <c r="E10" s="114"/>
      <c r="F10" s="115"/>
      <c r="G10" s="115"/>
      <c r="H10" s="115"/>
      <c r="I10" s="115"/>
      <c r="J10" s="115"/>
      <c r="K10" s="116"/>
    </row>
    <row r="11" spans="1:32" s="26" customFormat="1" ht="13.5" thickBot="1" x14ac:dyDescent="0.25">
      <c r="A11" s="26" t="str">
        <f t="shared" si="0"/>
        <v/>
      </c>
      <c r="C11" s="34" t="s">
        <v>39</v>
      </c>
      <c r="D11" s="99"/>
      <c r="E11" s="41"/>
      <c r="F11" s="42"/>
      <c r="G11" s="42"/>
      <c r="H11" s="42"/>
      <c r="I11" s="42"/>
      <c r="J11" s="42"/>
      <c r="K11" s="43"/>
      <c r="M11" s="76"/>
      <c r="N11" s="143"/>
      <c r="O11" s="143"/>
      <c r="P11" s="143"/>
      <c r="Q11" s="143"/>
      <c r="R11" s="143"/>
      <c r="S11" s="143"/>
    </row>
    <row r="12" spans="1:32" ht="13.5" thickBot="1" x14ac:dyDescent="0.25">
      <c r="A12" s="26" t="str">
        <f t="shared" si="0"/>
        <v>Σενάριο 0</v>
      </c>
      <c r="C12" s="31" t="s">
        <v>8</v>
      </c>
      <c r="D12" s="33"/>
      <c r="E12" s="31"/>
      <c r="F12" s="91"/>
      <c r="G12" s="91"/>
      <c r="H12" s="91"/>
      <c r="I12" s="91"/>
      <c r="J12" s="91"/>
      <c r="K12" s="92"/>
    </row>
    <row r="13" spans="1:32" x14ac:dyDescent="0.2">
      <c r="A13" s="26" t="str">
        <f t="shared" si="0"/>
        <v>Σ0.Σ0.0-19</v>
      </c>
      <c r="B13" s="26" t="s">
        <v>28</v>
      </c>
      <c r="C13" s="21" t="s">
        <v>161</v>
      </c>
      <c r="D13" s="97">
        <v>2115.5639999999999</v>
      </c>
      <c r="E13" s="96">
        <v>2002.4310155151893</v>
      </c>
      <c r="F13" s="94">
        <v>1852.5875593248106</v>
      </c>
      <c r="G13" s="94">
        <v>1657.5747664818616</v>
      </c>
      <c r="H13" s="94">
        <v>1497.965133536615</v>
      </c>
      <c r="I13" s="94">
        <v>1403.1464325183383</v>
      </c>
      <c r="J13" s="94">
        <v>1334.9597280395594</v>
      </c>
      <c r="K13" s="95">
        <v>1262.6497498432718</v>
      </c>
    </row>
    <row r="14" spans="1:32" x14ac:dyDescent="0.2">
      <c r="A14" s="26" t="str">
        <f t="shared" si="0"/>
        <v>Σ0.Σ0.20-44</v>
      </c>
      <c r="B14" s="26" t="s">
        <v>28</v>
      </c>
      <c r="C14" s="18" t="s">
        <v>162</v>
      </c>
      <c r="D14" s="98">
        <v>3571.5549999999998</v>
      </c>
      <c r="E14" s="35">
        <v>3279.3529115024403</v>
      </c>
      <c r="F14" s="36">
        <v>2989.4490766490885</v>
      </c>
      <c r="G14" s="36">
        <v>2783.5537563477428</v>
      </c>
      <c r="H14" s="36">
        <v>2669.3880738541447</v>
      </c>
      <c r="I14" s="36">
        <v>2518.7795115190193</v>
      </c>
      <c r="J14" s="36">
        <v>2361.6564346834166</v>
      </c>
      <c r="K14" s="37">
        <v>2186.0265461979366</v>
      </c>
    </row>
    <row r="15" spans="1:32" x14ac:dyDescent="0.2">
      <c r="A15" s="26" t="str">
        <f t="shared" si="0"/>
        <v>Σ0.Σ0.45-64</v>
      </c>
      <c r="B15" s="26" t="s">
        <v>28</v>
      </c>
      <c r="C15" s="18" t="s">
        <v>163</v>
      </c>
      <c r="D15" s="98">
        <v>2901.826</v>
      </c>
      <c r="E15" s="35">
        <v>3027.769084667259</v>
      </c>
      <c r="F15" s="36">
        <v>3094.5530051328697</v>
      </c>
      <c r="G15" s="36">
        <v>3078.9925645765934</v>
      </c>
      <c r="H15" s="36">
        <v>2862.0334738778611</v>
      </c>
      <c r="I15" s="36">
        <v>2616.6217170225659</v>
      </c>
      <c r="J15" s="36">
        <v>2347.9506806780241</v>
      </c>
      <c r="K15" s="37">
        <v>2137.7275847243209</v>
      </c>
    </row>
    <row r="16" spans="1:32" x14ac:dyDescent="0.2">
      <c r="A16" s="26" t="str">
        <f t="shared" si="0"/>
        <v>Σ0.Σ0.65+</v>
      </c>
      <c r="B16" s="26" t="s">
        <v>28</v>
      </c>
      <c r="C16" s="18" t="s">
        <v>164</v>
      </c>
      <c r="D16" s="98">
        <v>2269.0729999999999</v>
      </c>
      <c r="E16" s="35">
        <v>2349.8544612197461</v>
      </c>
      <c r="F16" s="36">
        <v>2443.6388773882695</v>
      </c>
      <c r="G16" s="36">
        <v>2532.3088715995118</v>
      </c>
      <c r="H16" s="36">
        <v>2667.491461602438</v>
      </c>
      <c r="I16" s="36">
        <v>2774.2689283313816</v>
      </c>
      <c r="J16" s="36">
        <v>2843.5213790224507</v>
      </c>
      <c r="K16" s="37">
        <v>2827.5350510635772</v>
      </c>
    </row>
    <row r="17" spans="1:11" ht="13.5" thickBot="1" x14ac:dyDescent="0.25">
      <c r="A17" s="26" t="str">
        <f t="shared" si="0"/>
        <v>Σ0.Σ0.85+</v>
      </c>
      <c r="B17" s="26" t="s">
        <v>28</v>
      </c>
      <c r="C17" s="105" t="s">
        <v>132</v>
      </c>
      <c r="D17" s="107">
        <v>303.19299999999998</v>
      </c>
      <c r="E17" s="108">
        <v>351.80085017696246</v>
      </c>
      <c r="F17" s="109">
        <v>380.05769491427191</v>
      </c>
      <c r="G17" s="109">
        <v>355.7184516488287</v>
      </c>
      <c r="H17" s="109">
        <v>379.5608087819848</v>
      </c>
      <c r="I17" s="109">
        <v>391.72248829268221</v>
      </c>
      <c r="J17" s="109">
        <v>415.30690028753713</v>
      </c>
      <c r="K17" s="110">
        <v>430.68917867520327</v>
      </c>
    </row>
    <row r="18" spans="1:11" ht="14.25" thickBot="1" x14ac:dyDescent="0.3">
      <c r="A18" s="26" t="str">
        <f t="shared" si="0"/>
        <v>Σ0.Σ0.Σύνολο</v>
      </c>
      <c r="B18" s="26" t="s">
        <v>28</v>
      </c>
      <c r="C18" s="111" t="s">
        <v>165</v>
      </c>
      <c r="D18" s="113">
        <f>SUM(D13:D16)</f>
        <v>10858.018</v>
      </c>
      <c r="E18" s="114">
        <v>10659.407472904635</v>
      </c>
      <c r="F18" s="115">
        <v>10380.228518495038</v>
      </c>
      <c r="G18" s="115">
        <v>10052.429959005709</v>
      </c>
      <c r="H18" s="115">
        <v>9696.878142871059</v>
      </c>
      <c r="I18" s="115">
        <v>9312.8165893913047</v>
      </c>
      <c r="J18" s="115">
        <v>8888.088222423452</v>
      </c>
      <c r="K18" s="116">
        <v>8413.9389318291069</v>
      </c>
    </row>
    <row r="19" spans="1:11" ht="13.5" thickBot="1" x14ac:dyDescent="0.25">
      <c r="A19" s="26" t="str">
        <f t="shared" si="0"/>
        <v/>
      </c>
      <c r="B19" s="26"/>
      <c r="C19" s="34" t="s">
        <v>39</v>
      </c>
      <c r="D19" s="99"/>
      <c r="E19" s="41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3">
        <v>0</v>
      </c>
    </row>
    <row r="20" spans="1:11" ht="13.5" thickBot="1" x14ac:dyDescent="0.25">
      <c r="A20" s="26" t="str">
        <f t="shared" si="0"/>
        <v>Σενάριο 00</v>
      </c>
      <c r="B20" s="20"/>
      <c r="C20" s="31" t="s">
        <v>9</v>
      </c>
      <c r="D20" s="33"/>
      <c r="E20" s="31"/>
      <c r="F20" s="91"/>
      <c r="G20" s="91"/>
      <c r="H20" s="91"/>
      <c r="I20" s="91"/>
      <c r="J20" s="91"/>
      <c r="K20" s="92"/>
    </row>
    <row r="21" spans="1:11" x14ac:dyDescent="0.2">
      <c r="A21" s="26" t="str">
        <f t="shared" si="0"/>
        <v>Σ00.Σ00.0-19</v>
      </c>
      <c r="B21" s="26" t="s">
        <v>29</v>
      </c>
      <c r="C21" s="21" t="s">
        <v>166</v>
      </c>
      <c r="D21" s="97">
        <v>2115.5639999999999</v>
      </c>
      <c r="E21" s="96">
        <v>1989.6700189370581</v>
      </c>
      <c r="F21" s="94">
        <v>1828.2884489324663</v>
      </c>
      <c r="G21" s="94">
        <v>1658.893724233091</v>
      </c>
      <c r="H21" s="94">
        <v>1567.071060157276</v>
      </c>
      <c r="I21" s="94">
        <v>1555.3426628548818</v>
      </c>
      <c r="J21" s="94">
        <v>1567.8603807734307</v>
      </c>
      <c r="K21" s="95">
        <v>1530.7047414884935</v>
      </c>
    </row>
    <row r="22" spans="1:11" x14ac:dyDescent="0.2">
      <c r="A22" s="26" t="str">
        <f t="shared" si="0"/>
        <v>Σ00.Σ00.20-44</v>
      </c>
      <c r="B22" s="26" t="s">
        <v>29</v>
      </c>
      <c r="C22" s="18" t="s">
        <v>167</v>
      </c>
      <c r="D22" s="98">
        <v>3571.5549999999998</v>
      </c>
      <c r="E22" s="35">
        <v>3279.7340041682373</v>
      </c>
      <c r="F22" s="36">
        <v>2990.0194985860221</v>
      </c>
      <c r="G22" s="36">
        <v>2784.2922264561148</v>
      </c>
      <c r="H22" s="36">
        <v>2670.0558380494367</v>
      </c>
      <c r="I22" s="36">
        <v>2506.52246172492</v>
      </c>
      <c r="J22" s="36">
        <v>2337.8112329922947</v>
      </c>
      <c r="K22" s="37">
        <v>2187.8351278531336</v>
      </c>
    </row>
    <row r="23" spans="1:11" x14ac:dyDescent="0.2">
      <c r="A23" s="26" t="str">
        <f t="shared" si="0"/>
        <v>Σ00.Σ00.45-64</v>
      </c>
      <c r="B23" s="26" t="s">
        <v>29</v>
      </c>
      <c r="C23" s="18" t="s">
        <v>168</v>
      </c>
      <c r="D23" s="98">
        <v>2901.826</v>
      </c>
      <c r="E23" s="35">
        <v>3029.0195698097946</v>
      </c>
      <c r="F23" s="36">
        <v>3098.4885247177649</v>
      </c>
      <c r="G23" s="36">
        <v>3086.912154243013</v>
      </c>
      <c r="H23" s="36">
        <v>2873.2372533394705</v>
      </c>
      <c r="I23" s="36">
        <v>2629.8951740077391</v>
      </c>
      <c r="J23" s="36">
        <v>2361.8258529156524</v>
      </c>
      <c r="K23" s="37">
        <v>2151.2328606134461</v>
      </c>
    </row>
    <row r="24" spans="1:11" x14ac:dyDescent="0.2">
      <c r="A24" s="26" t="str">
        <f t="shared" si="0"/>
        <v>Σ00.Σ00.65+</v>
      </c>
      <c r="B24" s="26" t="s">
        <v>29</v>
      </c>
      <c r="C24" s="18" t="s">
        <v>169</v>
      </c>
      <c r="D24" s="98">
        <v>2269.0729999999999</v>
      </c>
      <c r="E24" s="35">
        <v>2362.8337947638947</v>
      </c>
      <c r="F24" s="36">
        <v>2492.6653388577001</v>
      </c>
      <c r="G24" s="36">
        <v>2624.3820380027846</v>
      </c>
      <c r="H24" s="36">
        <v>2812.2679612648622</v>
      </c>
      <c r="I24" s="36">
        <v>2980.590273524173</v>
      </c>
      <c r="J24" s="36">
        <v>3118.8744023870508</v>
      </c>
      <c r="K24" s="37">
        <v>3171.6014966391217</v>
      </c>
    </row>
    <row r="25" spans="1:11" ht="13.5" thickBot="1" x14ac:dyDescent="0.25">
      <c r="A25" s="26" t="str">
        <f t="shared" si="0"/>
        <v>Σ00.Σ00.85+</v>
      </c>
      <c r="B25" s="26" t="s">
        <v>29</v>
      </c>
      <c r="C25" s="105" t="s">
        <v>135</v>
      </c>
      <c r="D25" s="107">
        <v>303.19299999999998</v>
      </c>
      <c r="E25" s="108">
        <v>359.4993642006018</v>
      </c>
      <c r="F25" s="109">
        <v>408.9561671314633</v>
      </c>
      <c r="G25" s="109">
        <v>403.38106798102467</v>
      </c>
      <c r="H25" s="109">
        <v>453.88138935074238</v>
      </c>
      <c r="I25" s="109">
        <v>498.29423017810262</v>
      </c>
      <c r="J25" s="109">
        <v>561.38606908065071</v>
      </c>
      <c r="K25" s="110">
        <v>617.25846882337896</v>
      </c>
    </row>
    <row r="26" spans="1:11" ht="14.25" thickBot="1" x14ac:dyDescent="0.3">
      <c r="A26" s="26" t="str">
        <f t="shared" si="0"/>
        <v>Σ00.Σ00.Σύνολο</v>
      </c>
      <c r="B26" s="26" t="s">
        <v>29</v>
      </c>
      <c r="C26" s="111" t="s">
        <v>170</v>
      </c>
      <c r="D26" s="113">
        <f>SUM(D21:D24)</f>
        <v>10858.018</v>
      </c>
      <c r="E26" s="114">
        <v>10661.257387678983</v>
      </c>
      <c r="F26" s="115">
        <v>10409.461811093954</v>
      </c>
      <c r="G26" s="115">
        <v>10154.480142935005</v>
      </c>
      <c r="H26" s="115">
        <v>9922.6321128110449</v>
      </c>
      <c r="I26" s="115">
        <v>9672.3505721117144</v>
      </c>
      <c r="J26" s="115">
        <v>9386.3718690684291</v>
      </c>
      <c r="K26" s="116">
        <v>9041.3742265941946</v>
      </c>
    </row>
    <row r="27" spans="1:11" ht="13.5" thickBot="1" x14ac:dyDescent="0.25">
      <c r="A27" s="26" t="str">
        <f t="shared" si="0"/>
        <v/>
      </c>
      <c r="B27" s="26"/>
      <c r="C27" s="34" t="s">
        <v>39</v>
      </c>
      <c r="D27" s="99"/>
      <c r="E27" s="41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3">
        <v>0</v>
      </c>
    </row>
    <row r="28" spans="1:11" ht="13.5" thickBot="1" x14ac:dyDescent="0.25">
      <c r="A28" s="26" t="str">
        <f t="shared" si="0"/>
        <v>Σενάριο 1</v>
      </c>
      <c r="B28" s="20"/>
      <c r="C28" s="31" t="s">
        <v>10</v>
      </c>
      <c r="D28" s="33"/>
      <c r="E28" s="31"/>
      <c r="F28" s="91"/>
      <c r="G28" s="91"/>
      <c r="H28" s="91"/>
      <c r="I28" s="91"/>
      <c r="J28" s="91"/>
      <c r="K28" s="92"/>
    </row>
    <row r="29" spans="1:11" s="20" customFormat="1" x14ac:dyDescent="0.2">
      <c r="A29" s="26" t="str">
        <f t="shared" si="0"/>
        <v>Σ1.Σ1.0-19</v>
      </c>
      <c r="B29" s="26" t="s">
        <v>30</v>
      </c>
      <c r="C29" s="21" t="s">
        <v>171</v>
      </c>
      <c r="D29" s="97">
        <v>2115.5639999999999</v>
      </c>
      <c r="E29" s="96">
        <v>2013.852347940553</v>
      </c>
      <c r="F29" s="94">
        <v>1864.1459998238845</v>
      </c>
      <c r="G29" s="94">
        <v>1717.0590648211917</v>
      </c>
      <c r="H29" s="94">
        <v>1648.4885902647788</v>
      </c>
      <c r="I29" s="94">
        <v>1661.8939529872544</v>
      </c>
      <c r="J29" s="94">
        <v>1701.6301967898539</v>
      </c>
      <c r="K29" s="95">
        <v>1691.4202241349285</v>
      </c>
    </row>
    <row r="30" spans="1:11" x14ac:dyDescent="0.2">
      <c r="A30" s="26" t="str">
        <f t="shared" si="0"/>
        <v>Σ1.Σ1.20-44</v>
      </c>
      <c r="B30" s="26" t="s">
        <v>30</v>
      </c>
      <c r="C30" s="18" t="s">
        <v>172</v>
      </c>
      <c r="D30" s="98">
        <v>3571.5549999999998</v>
      </c>
      <c r="E30" s="35">
        <v>3310.6965934201035</v>
      </c>
      <c r="F30" s="36">
        <v>3049.8406739927927</v>
      </c>
      <c r="G30" s="36">
        <v>2896.9918175889911</v>
      </c>
      <c r="H30" s="36">
        <v>2832.456819281389</v>
      </c>
      <c r="I30" s="36">
        <v>2712.1778812547946</v>
      </c>
      <c r="J30" s="36">
        <v>2576.1322009259911</v>
      </c>
      <c r="K30" s="37">
        <v>2456.8415984247686</v>
      </c>
    </row>
    <row r="31" spans="1:11" x14ac:dyDescent="0.2">
      <c r="A31" s="26" t="str">
        <f t="shared" si="0"/>
        <v>Σ1.Σ1.45-64</v>
      </c>
      <c r="B31" s="26" t="s">
        <v>30</v>
      </c>
      <c r="C31" s="18" t="s">
        <v>173</v>
      </c>
      <c r="D31" s="98">
        <v>2901.826</v>
      </c>
      <c r="E31" s="35">
        <v>3011.3983516853204</v>
      </c>
      <c r="F31" s="36">
        <v>3060.8716371182409</v>
      </c>
      <c r="G31" s="36">
        <v>3042.0550933511631</v>
      </c>
      <c r="H31" s="36">
        <v>2834.2935627772695</v>
      </c>
      <c r="I31" s="36">
        <v>2614.9711405006437</v>
      </c>
      <c r="J31" s="36">
        <v>2389.5461379407006</v>
      </c>
      <c r="K31" s="37">
        <v>2228.355067623887</v>
      </c>
    </row>
    <row r="32" spans="1:11" x14ac:dyDescent="0.2">
      <c r="A32" s="26" t="str">
        <f t="shared" si="0"/>
        <v>Σ1.Σ1.65+</v>
      </c>
      <c r="B32" s="26" t="s">
        <v>30</v>
      </c>
      <c r="C32" s="18" t="s">
        <v>174</v>
      </c>
      <c r="D32" s="98">
        <v>2269.0729999999999</v>
      </c>
      <c r="E32" s="35">
        <v>2365.879460306177</v>
      </c>
      <c r="F32" s="36">
        <v>2497.9186227855107</v>
      </c>
      <c r="G32" s="36">
        <v>2629.5892807623777</v>
      </c>
      <c r="H32" s="36">
        <v>2812.8946237804576</v>
      </c>
      <c r="I32" s="36">
        <v>2973.1586388901328</v>
      </c>
      <c r="J32" s="36">
        <v>3101.9051111265189</v>
      </c>
      <c r="K32" s="37">
        <v>3149.7585553526833</v>
      </c>
    </row>
    <row r="33" spans="1:32" ht="13.5" thickBot="1" x14ac:dyDescent="0.25">
      <c r="A33" s="26" t="str">
        <f t="shared" si="0"/>
        <v>Σ1.Σ1.85+</v>
      </c>
      <c r="B33" s="26" t="s">
        <v>30</v>
      </c>
      <c r="C33" s="105" t="s">
        <v>138</v>
      </c>
      <c r="D33" s="107">
        <v>303.19299999999998</v>
      </c>
      <c r="E33" s="108">
        <v>359.64081845293998</v>
      </c>
      <c r="F33" s="109">
        <v>409.2679908937759</v>
      </c>
      <c r="G33" s="109">
        <v>404.2837494721856</v>
      </c>
      <c r="H33" s="109">
        <v>455.86030422695819</v>
      </c>
      <c r="I33" s="109">
        <v>501.54652955990082</v>
      </c>
      <c r="J33" s="109">
        <v>565.09217583915847</v>
      </c>
      <c r="K33" s="110">
        <v>619.74686665324577</v>
      </c>
    </row>
    <row r="34" spans="1:32" ht="14.25" thickBot="1" x14ac:dyDescent="0.3">
      <c r="A34" s="26" t="str">
        <f t="shared" si="0"/>
        <v>Σ1.Σ1.Σύνολο</v>
      </c>
      <c r="B34" s="26" t="s">
        <v>30</v>
      </c>
      <c r="C34" s="111" t="s">
        <v>175</v>
      </c>
      <c r="D34" s="113">
        <f>SUM(D29:D32)</f>
        <v>10858.018</v>
      </c>
      <c r="E34" s="114">
        <v>10701.826753352154</v>
      </c>
      <c r="F34" s="115">
        <v>10472.77693372043</v>
      </c>
      <c r="G34" s="115">
        <v>10285.695256523722</v>
      </c>
      <c r="H34" s="115">
        <v>10128.133596103895</v>
      </c>
      <c r="I34" s="115">
        <v>9962.2016136328257</v>
      </c>
      <c r="J34" s="115">
        <v>9769.2136467830642</v>
      </c>
      <c r="K34" s="116">
        <v>9526.3754455362687</v>
      </c>
    </row>
    <row r="35" spans="1:32" ht="13.5" thickBot="1" x14ac:dyDescent="0.25">
      <c r="A35" s="26" t="str">
        <f t="shared" si="0"/>
        <v/>
      </c>
      <c r="B35" s="26"/>
      <c r="C35" s="34" t="s">
        <v>39</v>
      </c>
      <c r="D35" s="99"/>
      <c r="E35" s="41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3">
        <v>0</v>
      </c>
    </row>
    <row r="36" spans="1:32" ht="13.5" thickBot="1" x14ac:dyDescent="0.25">
      <c r="A36" s="26" t="str">
        <f t="shared" si="0"/>
        <v>Σενάριο 2</v>
      </c>
      <c r="C36" s="31" t="s">
        <v>11</v>
      </c>
      <c r="D36" s="33"/>
      <c r="E36" s="31"/>
      <c r="F36" s="91"/>
      <c r="G36" s="91"/>
      <c r="H36" s="91"/>
      <c r="I36" s="91"/>
      <c r="J36" s="91"/>
      <c r="K36" s="92"/>
    </row>
    <row r="37" spans="1:32" x14ac:dyDescent="0.2">
      <c r="A37" s="26" t="str">
        <f t="shared" si="0"/>
        <v>Σ2.Σ2.0-19</v>
      </c>
      <c r="B37" s="17" t="s">
        <v>31</v>
      </c>
      <c r="C37" s="21" t="s">
        <v>176</v>
      </c>
      <c r="D37" s="97">
        <v>2115.5639999999999</v>
      </c>
      <c r="E37" s="96">
        <v>2027.3705666120975</v>
      </c>
      <c r="F37" s="94">
        <v>1897.596546529953</v>
      </c>
      <c r="G37" s="94">
        <v>1778.3467363847819</v>
      </c>
      <c r="H37" s="94">
        <v>1741.5883078878048</v>
      </c>
      <c r="I37" s="94">
        <v>1784.333031967122</v>
      </c>
      <c r="J37" s="94">
        <v>1846.4407459149077</v>
      </c>
      <c r="K37" s="95">
        <v>1849.7333953924115</v>
      </c>
    </row>
    <row r="38" spans="1:32" x14ac:dyDescent="0.2">
      <c r="A38" s="26" t="str">
        <f t="shared" si="0"/>
        <v>Σ2.Σ2.20-44</v>
      </c>
      <c r="B38" s="17" t="s">
        <v>31</v>
      </c>
      <c r="C38" s="18" t="s">
        <v>177</v>
      </c>
      <c r="D38" s="98">
        <v>3571.5549999999998</v>
      </c>
      <c r="E38" s="35">
        <v>3347.0571850884658</v>
      </c>
      <c r="F38" s="36">
        <v>3127.5844381105535</v>
      </c>
      <c r="G38" s="36">
        <v>3013.2881280906004</v>
      </c>
      <c r="H38" s="36">
        <v>2976.7592212409436</v>
      </c>
      <c r="I38" s="36">
        <v>2879.8719504519831</v>
      </c>
      <c r="J38" s="36">
        <v>2769.4336854116614</v>
      </c>
      <c r="K38" s="37">
        <v>2681.2517877219557</v>
      </c>
    </row>
    <row r="39" spans="1:32" x14ac:dyDescent="0.2">
      <c r="A39" s="26" t="str">
        <f t="shared" si="0"/>
        <v>Σ2.Σ2.45-64</v>
      </c>
      <c r="B39" s="17" t="s">
        <v>31</v>
      </c>
      <c r="C39" s="18" t="s">
        <v>178</v>
      </c>
      <c r="D39" s="98">
        <v>2901.826</v>
      </c>
      <c r="E39" s="35">
        <v>3018.5681031939594</v>
      </c>
      <c r="F39" s="36">
        <v>3070.9050039407539</v>
      </c>
      <c r="G39" s="36">
        <v>3059.4912801572282</v>
      </c>
      <c r="H39" s="36">
        <v>2867.5843716915538</v>
      </c>
      <c r="I39" s="36">
        <v>2673.3796864508513</v>
      </c>
      <c r="J39" s="36">
        <v>2481.9108949761603</v>
      </c>
      <c r="K39" s="37">
        <v>2354.1957702509017</v>
      </c>
    </row>
    <row r="40" spans="1:32" x14ac:dyDescent="0.2">
      <c r="A40" s="26" t="str">
        <f t="shared" si="0"/>
        <v>Σ2.Σ2.65+</v>
      </c>
      <c r="B40" s="17" t="s">
        <v>31</v>
      </c>
      <c r="C40" s="18" t="s">
        <v>179</v>
      </c>
      <c r="D40" s="98">
        <v>2269.0729999999999</v>
      </c>
      <c r="E40" s="35">
        <v>2371.5490899924666</v>
      </c>
      <c r="F40" s="36">
        <v>2507.2849339949053</v>
      </c>
      <c r="G40" s="36">
        <v>2642.5715516338241</v>
      </c>
      <c r="H40" s="36">
        <v>2828.6572385211334</v>
      </c>
      <c r="I40" s="36">
        <v>2991.3372546023047</v>
      </c>
      <c r="J40" s="36">
        <v>3123.3892556197889</v>
      </c>
      <c r="K40" s="37">
        <v>3178.7110054694895</v>
      </c>
    </row>
    <row r="41" spans="1:32" ht="13.5" thickBot="1" x14ac:dyDescent="0.25">
      <c r="A41" s="26" t="str">
        <f t="shared" si="0"/>
        <v>Σ2.Σ2.85+</v>
      </c>
      <c r="B41" s="17" t="s">
        <v>31</v>
      </c>
      <c r="C41" s="105" t="s">
        <v>141</v>
      </c>
      <c r="D41" s="107">
        <v>303.19299999999998</v>
      </c>
      <c r="E41" s="108">
        <v>359.68064862423432</v>
      </c>
      <c r="F41" s="109">
        <v>409.76118152466319</v>
      </c>
      <c r="G41" s="109">
        <v>405.59949521894163</v>
      </c>
      <c r="H41" s="109">
        <v>457.99822565996504</v>
      </c>
      <c r="I41" s="109">
        <v>504.47388938513666</v>
      </c>
      <c r="J41" s="109">
        <v>568.81133055159228</v>
      </c>
      <c r="K41" s="110">
        <v>624.24325515932014</v>
      </c>
    </row>
    <row r="42" spans="1:32" ht="14.25" thickBot="1" x14ac:dyDescent="0.3">
      <c r="A42" s="26" t="str">
        <f t="shared" si="0"/>
        <v>Σ2.Σ2.Σύνολο</v>
      </c>
      <c r="B42" s="17" t="s">
        <v>31</v>
      </c>
      <c r="C42" s="111" t="s">
        <v>180</v>
      </c>
      <c r="D42" s="113">
        <f>SUM(D37:D40)</f>
        <v>10858.018</v>
      </c>
      <c r="E42" s="114">
        <v>10764.544944886988</v>
      </c>
      <c r="F42" s="115">
        <v>10603.370922576167</v>
      </c>
      <c r="G42" s="115">
        <v>10493.697696266434</v>
      </c>
      <c r="H42" s="115">
        <v>10414.589139341435</v>
      </c>
      <c r="I42" s="115">
        <v>10328.921923472262</v>
      </c>
      <c r="J42" s="115">
        <v>10221.174581922518</v>
      </c>
      <c r="K42" s="116">
        <v>10063.891958834758</v>
      </c>
      <c r="N42" s="26" t="s">
        <v>244</v>
      </c>
      <c r="W42" s="26" t="s">
        <v>245</v>
      </c>
      <c r="AF42" s="26" t="s">
        <v>246</v>
      </c>
    </row>
    <row r="43" spans="1:32" ht="13.5" thickBot="1" x14ac:dyDescent="0.25">
      <c r="A43" s="26" t="str">
        <f t="shared" si="0"/>
        <v>Σ2.Σ2.</v>
      </c>
      <c r="B43" s="17" t="s">
        <v>31</v>
      </c>
      <c r="C43" s="34" t="s">
        <v>31</v>
      </c>
      <c r="D43" s="99"/>
      <c r="E43" s="41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3">
        <v>0</v>
      </c>
    </row>
    <row r="44" spans="1:32" ht="13.5" thickBot="1" x14ac:dyDescent="0.25">
      <c r="A44" s="26" t="str">
        <f t="shared" si="0"/>
        <v>Σενάριο 3</v>
      </c>
      <c r="C44" s="31" t="s">
        <v>12</v>
      </c>
      <c r="D44" s="33"/>
      <c r="E44" s="31"/>
      <c r="F44" s="91"/>
      <c r="G44" s="91"/>
      <c r="H44" s="91"/>
      <c r="I44" s="91"/>
      <c r="J44" s="91"/>
      <c r="K44" s="92"/>
    </row>
    <row r="45" spans="1:32" x14ac:dyDescent="0.2">
      <c r="A45" s="26" t="str">
        <f t="shared" si="0"/>
        <v>Σ3.Σ3.0-19</v>
      </c>
      <c r="B45" s="17" t="s">
        <v>32</v>
      </c>
      <c r="C45" s="21" t="s">
        <v>181</v>
      </c>
      <c r="D45" s="97">
        <v>2115.5639999999999</v>
      </c>
      <c r="E45" s="96">
        <v>1987.3169779823302</v>
      </c>
      <c r="F45" s="94">
        <v>1804.7657920279173</v>
      </c>
      <c r="G45" s="94">
        <v>1602.7018552296781</v>
      </c>
      <c r="H45" s="94">
        <v>1448.0133697513609</v>
      </c>
      <c r="I45" s="94">
        <v>1396.9688063407107</v>
      </c>
      <c r="J45" s="94">
        <v>1385.3001915514621</v>
      </c>
      <c r="K45" s="95">
        <v>1352.2452037003343</v>
      </c>
    </row>
    <row r="46" spans="1:32" x14ac:dyDescent="0.2">
      <c r="A46" s="26" t="str">
        <f t="shared" si="0"/>
        <v>Σ3.Σ3.20-44</v>
      </c>
      <c r="B46" s="17" t="s">
        <v>32</v>
      </c>
      <c r="C46" s="18" t="s">
        <v>182</v>
      </c>
      <c r="D46" s="98">
        <v>3571.5549999999998</v>
      </c>
      <c r="E46" s="35">
        <v>3262.8479564379295</v>
      </c>
      <c r="F46" s="36">
        <v>2957.0917863723362</v>
      </c>
      <c r="G46" s="36">
        <v>2774.2285472082804</v>
      </c>
      <c r="H46" s="36">
        <v>2682.1323816874901</v>
      </c>
      <c r="I46" s="36">
        <v>2542.01219577436</v>
      </c>
      <c r="J46" s="36">
        <v>2384.6999209305709</v>
      </c>
      <c r="K46" s="37">
        <v>2228.8547949868971</v>
      </c>
    </row>
    <row r="47" spans="1:32" x14ac:dyDescent="0.2">
      <c r="A47" s="26" t="str">
        <f t="shared" si="0"/>
        <v>Σ3.Σ3.45-64</v>
      </c>
      <c r="B47" s="17" t="s">
        <v>32</v>
      </c>
      <c r="C47" s="18" t="s">
        <v>183</v>
      </c>
      <c r="D47" s="98">
        <v>2901.826</v>
      </c>
      <c r="E47" s="35">
        <v>2998.1603353109135</v>
      </c>
      <c r="F47" s="36">
        <v>3028.0574897506822</v>
      </c>
      <c r="G47" s="36">
        <v>2978.7702449981243</v>
      </c>
      <c r="H47" s="36">
        <v>2730.0823998425099</v>
      </c>
      <c r="I47" s="36">
        <v>2466.2301281360674</v>
      </c>
      <c r="J47" s="36">
        <v>2201.4976654616116</v>
      </c>
      <c r="K47" s="37">
        <v>2012.7196261268907</v>
      </c>
    </row>
    <row r="48" spans="1:32" x14ac:dyDescent="0.2">
      <c r="A48" s="26" t="str">
        <f t="shared" si="0"/>
        <v>Σ3.Σ3.65+</v>
      </c>
      <c r="B48" s="17" t="s">
        <v>32</v>
      </c>
      <c r="C48" s="18" t="s">
        <v>184</v>
      </c>
      <c r="D48" s="98">
        <v>2269.0729999999999</v>
      </c>
      <c r="E48" s="35">
        <v>2353.9040567901584</v>
      </c>
      <c r="F48" s="36">
        <v>2450.6135191000481</v>
      </c>
      <c r="G48" s="36">
        <v>2538.2431488363345</v>
      </c>
      <c r="H48" s="36">
        <v>2654.3017296462276</v>
      </c>
      <c r="I48" s="36">
        <v>2734.5421715507578</v>
      </c>
      <c r="J48" s="36">
        <v>2771.6153794857937</v>
      </c>
      <c r="K48" s="37">
        <v>2721.3168854473147</v>
      </c>
    </row>
    <row r="49" spans="1:11" ht="13.5" thickBot="1" x14ac:dyDescent="0.25">
      <c r="A49" s="26" t="str">
        <f t="shared" si="0"/>
        <v>Σ3.Σ3.85+</v>
      </c>
      <c r="B49" s="17" t="s">
        <v>32</v>
      </c>
      <c r="C49" s="105" t="s">
        <v>144</v>
      </c>
      <c r="D49" s="107">
        <v>303.19299999999998</v>
      </c>
      <c r="E49" s="108">
        <v>353.72259157713899</v>
      </c>
      <c r="F49" s="109">
        <v>385.34126450864289</v>
      </c>
      <c r="G49" s="109">
        <v>367.93022414485182</v>
      </c>
      <c r="H49" s="109">
        <v>391.27472461475412</v>
      </c>
      <c r="I49" s="109">
        <v>404.1795732680693</v>
      </c>
      <c r="J49" s="109">
        <v>428.7774902030128</v>
      </c>
      <c r="K49" s="110">
        <v>441.42452444049519</v>
      </c>
    </row>
    <row r="50" spans="1:11" ht="14.25" thickBot="1" x14ac:dyDescent="0.3">
      <c r="A50" s="26" t="str">
        <f t="shared" si="0"/>
        <v>Σ3.Σ3.Σύνολο</v>
      </c>
      <c r="B50" s="17" t="s">
        <v>32</v>
      </c>
      <c r="C50" s="111" t="s">
        <v>185</v>
      </c>
      <c r="D50" s="113">
        <f>SUM(D45:D48)</f>
        <v>10858.018</v>
      </c>
      <c r="E50" s="114">
        <v>10602.22932652133</v>
      </c>
      <c r="F50" s="115">
        <v>10240.528587250983</v>
      </c>
      <c r="G50" s="115">
        <v>9893.9437962724169</v>
      </c>
      <c r="H50" s="115">
        <v>9514.5298809275882</v>
      </c>
      <c r="I50" s="115">
        <v>9139.7533018018967</v>
      </c>
      <c r="J50" s="115">
        <v>8743.1131574294377</v>
      </c>
      <c r="K50" s="116">
        <v>8315.1365102614363</v>
      </c>
    </row>
    <row r="51" spans="1:11" ht="13.5" thickBot="1" x14ac:dyDescent="0.25">
      <c r="A51" s="26" t="str">
        <f t="shared" si="0"/>
        <v/>
      </c>
      <c r="C51" s="34" t="s">
        <v>39</v>
      </c>
      <c r="D51" s="99"/>
      <c r="E51" s="41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3">
        <v>0</v>
      </c>
    </row>
    <row r="52" spans="1:11" ht="13.5" thickBot="1" x14ac:dyDescent="0.25">
      <c r="A52" s="26" t="str">
        <f t="shared" si="0"/>
        <v>Σενάριο 4</v>
      </c>
      <c r="C52" s="31" t="s">
        <v>13</v>
      </c>
      <c r="D52" s="33"/>
      <c r="E52" s="31"/>
      <c r="F52" s="91"/>
      <c r="G52" s="91"/>
      <c r="H52" s="91"/>
      <c r="I52" s="91"/>
      <c r="J52" s="91"/>
      <c r="K52" s="92"/>
    </row>
    <row r="53" spans="1:11" x14ac:dyDescent="0.2">
      <c r="A53" s="26" t="str">
        <f t="shared" si="0"/>
        <v>Σ4.Σ4.0-19</v>
      </c>
      <c r="B53" s="17" t="s">
        <v>33</v>
      </c>
      <c r="C53" s="21" t="s">
        <v>186</v>
      </c>
      <c r="D53" s="97">
        <v>2115.5639999999999</v>
      </c>
      <c r="E53" s="96">
        <v>2000.7382034173916</v>
      </c>
      <c r="F53" s="94">
        <v>1834.0936153232419</v>
      </c>
      <c r="G53" s="94">
        <v>1655.4134681623923</v>
      </c>
      <c r="H53" s="94">
        <v>1529.8999059403848</v>
      </c>
      <c r="I53" s="94">
        <v>1504.5386399060073</v>
      </c>
      <c r="J53" s="94">
        <v>1513.3925076914543</v>
      </c>
      <c r="K53" s="95">
        <v>1492.3127189409504</v>
      </c>
    </row>
    <row r="54" spans="1:11" x14ac:dyDescent="0.2">
      <c r="A54" s="26" t="str">
        <f t="shared" si="0"/>
        <v>Σ4.Σ4.20-44</v>
      </c>
      <c r="B54" s="17" t="s">
        <v>33</v>
      </c>
      <c r="C54" s="18" t="s">
        <v>187</v>
      </c>
      <c r="D54" s="98">
        <v>3571.5549999999998</v>
      </c>
      <c r="E54" s="35">
        <v>3299.2005549168884</v>
      </c>
      <c r="F54" s="36">
        <v>3034.7630230154255</v>
      </c>
      <c r="G54" s="36">
        <v>2890.3354065550516</v>
      </c>
      <c r="H54" s="36">
        <v>2826.116901720221</v>
      </c>
      <c r="I54" s="36">
        <v>2709.1624919291417</v>
      </c>
      <c r="J54" s="36">
        <v>2573.3373330705986</v>
      </c>
      <c r="K54" s="37">
        <v>2444.0834762165209</v>
      </c>
    </row>
    <row r="55" spans="1:11" x14ac:dyDescent="0.2">
      <c r="A55" s="26" t="str">
        <f t="shared" si="0"/>
        <v>Σ4.Σ4.45-64</v>
      </c>
      <c r="B55" s="17" t="s">
        <v>33</v>
      </c>
      <c r="C55" s="18" t="s">
        <v>188</v>
      </c>
      <c r="D55" s="98">
        <v>2901.826</v>
      </c>
      <c r="E55" s="35">
        <v>3005.3251062091699</v>
      </c>
      <c r="F55" s="36">
        <v>3038.0631103580599</v>
      </c>
      <c r="G55" s="36">
        <v>2996.1207116854921</v>
      </c>
      <c r="H55" s="36">
        <v>2763.1401050241907</v>
      </c>
      <c r="I55" s="36">
        <v>2524.0436980804261</v>
      </c>
      <c r="J55" s="36">
        <v>2292.4840358890478</v>
      </c>
      <c r="K55" s="37">
        <v>2135.9815859917189</v>
      </c>
    </row>
    <row r="56" spans="1:11" x14ac:dyDescent="0.2">
      <c r="A56" s="26" t="str">
        <f t="shared" si="0"/>
        <v>Σ4.Σ4.65+</v>
      </c>
      <c r="B56" s="17" t="s">
        <v>33</v>
      </c>
      <c r="C56" s="18" t="s">
        <v>189</v>
      </c>
      <c r="D56" s="98">
        <v>2269.0729999999999</v>
      </c>
      <c r="E56" s="35">
        <v>2359.5685338357916</v>
      </c>
      <c r="F56" s="36">
        <v>2459.8942593238066</v>
      </c>
      <c r="G56" s="36">
        <v>2550.9025031329425</v>
      </c>
      <c r="H56" s="36">
        <v>2669.3545698863441</v>
      </c>
      <c r="I56" s="36">
        <v>2751.5105605376848</v>
      </c>
      <c r="J56" s="36">
        <v>2791.2680378871391</v>
      </c>
      <c r="K56" s="37">
        <v>2747.4671819749701</v>
      </c>
    </row>
    <row r="57" spans="1:11" ht="13.5" thickBot="1" x14ac:dyDescent="0.25">
      <c r="A57" s="26" t="str">
        <f t="shared" si="0"/>
        <v>Σ4.Σ4.85+</v>
      </c>
      <c r="B57" s="17" t="s">
        <v>33</v>
      </c>
      <c r="C57" s="105" t="s">
        <v>147</v>
      </c>
      <c r="D57" s="107">
        <v>303.19299999999998</v>
      </c>
      <c r="E57" s="108">
        <v>353.76220650983601</v>
      </c>
      <c r="F57" s="109">
        <v>385.81827913358802</v>
      </c>
      <c r="G57" s="109">
        <v>369.14924143912378</v>
      </c>
      <c r="H57" s="109">
        <v>393.14028047370454</v>
      </c>
      <c r="I57" s="109">
        <v>406.57846634937505</v>
      </c>
      <c r="J57" s="109">
        <v>431.64234990973625</v>
      </c>
      <c r="K57" s="110">
        <v>444.68451692519784</v>
      </c>
    </row>
    <row r="58" spans="1:11" ht="14.25" thickBot="1" x14ac:dyDescent="0.3">
      <c r="A58" s="26" t="str">
        <f t="shared" si="0"/>
        <v>Σ4.Σ4.Σύνολο</v>
      </c>
      <c r="B58" s="17" t="s">
        <v>33</v>
      </c>
      <c r="C58" s="111" t="s">
        <v>190</v>
      </c>
      <c r="D58" s="113">
        <f>SUM(D53:D56)</f>
        <v>10858.018</v>
      </c>
      <c r="E58" s="114">
        <v>10664.83239837924</v>
      </c>
      <c r="F58" s="115">
        <v>10366.814008020534</v>
      </c>
      <c r="G58" s="115">
        <v>10092.772089535878</v>
      </c>
      <c r="H58" s="115">
        <v>9788.5114825711407</v>
      </c>
      <c r="I58" s="115">
        <v>9489.2553904532597</v>
      </c>
      <c r="J58" s="115">
        <v>9170.4819145382389</v>
      </c>
      <c r="K58" s="116">
        <v>8819.8449631241601</v>
      </c>
    </row>
    <row r="59" spans="1:11" ht="13.5" thickBot="1" x14ac:dyDescent="0.25">
      <c r="A59" s="26" t="str">
        <f t="shared" si="0"/>
        <v/>
      </c>
      <c r="C59" s="34" t="s">
        <v>39</v>
      </c>
      <c r="D59" s="99"/>
      <c r="E59" s="41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3">
        <v>0</v>
      </c>
    </row>
    <row r="60" spans="1:11" ht="13.5" thickBot="1" x14ac:dyDescent="0.25">
      <c r="A60" s="26" t="str">
        <f t="shared" si="0"/>
        <v>Σενάριο 5</v>
      </c>
      <c r="C60" s="31" t="s">
        <v>14</v>
      </c>
      <c r="D60" s="33"/>
      <c r="E60" s="31"/>
      <c r="F60" s="91"/>
      <c r="G60" s="91"/>
      <c r="H60" s="91"/>
      <c r="I60" s="91"/>
      <c r="J60" s="91"/>
      <c r="K60" s="92"/>
    </row>
    <row r="61" spans="1:11" x14ac:dyDescent="0.2">
      <c r="A61" s="26" t="str">
        <f t="shared" si="0"/>
        <v>Σ5.Σ5.0-19</v>
      </c>
      <c r="B61" s="17" t="s">
        <v>34</v>
      </c>
      <c r="C61" s="21" t="s">
        <v>191</v>
      </c>
      <c r="D61" s="97">
        <v>2115.5639999999999</v>
      </c>
      <c r="E61" s="96">
        <v>1968.7177396222087</v>
      </c>
      <c r="F61" s="94">
        <v>1770.6585253729522</v>
      </c>
      <c r="G61" s="94">
        <v>1539.7786722623264</v>
      </c>
      <c r="H61" s="94">
        <v>1435.2567893407745</v>
      </c>
      <c r="I61" s="94">
        <v>1501.0683993810867</v>
      </c>
      <c r="J61" s="94">
        <v>1569.1225023977165</v>
      </c>
      <c r="K61" s="95">
        <v>1606.9525008793041</v>
      </c>
    </row>
    <row r="62" spans="1:11" x14ac:dyDescent="0.2">
      <c r="A62" s="26" t="str">
        <f t="shared" si="0"/>
        <v>Σ5.Σ5.20-44</v>
      </c>
      <c r="B62" s="17" t="s">
        <v>34</v>
      </c>
      <c r="C62" s="18" t="s">
        <v>192</v>
      </c>
      <c r="D62" s="98">
        <v>3571.5549999999998</v>
      </c>
      <c r="E62" s="35">
        <v>3264.0676559406734</v>
      </c>
      <c r="F62" s="36">
        <v>2960.7109770526667</v>
      </c>
      <c r="G62" s="36">
        <v>2780.134344450852</v>
      </c>
      <c r="H62" s="36">
        <v>2689.9969548775703</v>
      </c>
      <c r="I62" s="36">
        <v>2532.0431155596457</v>
      </c>
      <c r="J62" s="36">
        <v>2359.2887482974415</v>
      </c>
      <c r="K62" s="37">
        <v>2174.3912739408329</v>
      </c>
    </row>
    <row r="63" spans="1:11" x14ac:dyDescent="0.2">
      <c r="A63" s="26" t="str">
        <f t="shared" si="0"/>
        <v>Σ5.Σ5.45-64</v>
      </c>
      <c r="B63" s="17" t="s">
        <v>34</v>
      </c>
      <c r="C63" s="18" t="s">
        <v>193</v>
      </c>
      <c r="D63" s="98">
        <v>2901.826</v>
      </c>
      <c r="E63" s="35">
        <v>3000.113645698957</v>
      </c>
      <c r="F63" s="36">
        <v>3031.7119982436116</v>
      </c>
      <c r="G63" s="36">
        <v>2984.8781703274253</v>
      </c>
      <c r="H63" s="36">
        <v>2738.3290859929834</v>
      </c>
      <c r="I63" s="36">
        <v>2475.2380254300701</v>
      </c>
      <c r="J63" s="36">
        <v>2212.3350587742543</v>
      </c>
      <c r="K63" s="37">
        <v>2026.8866740215456</v>
      </c>
    </row>
    <row r="64" spans="1:11" x14ac:dyDescent="0.2">
      <c r="A64" s="26" t="str">
        <f t="shared" si="0"/>
        <v>Σ5.Σ5.65+</v>
      </c>
      <c r="B64" s="17" t="s">
        <v>34</v>
      </c>
      <c r="C64" s="18" t="s">
        <v>194</v>
      </c>
      <c r="D64" s="98">
        <v>2269.0729999999999</v>
      </c>
      <c r="E64" s="35">
        <v>2354.5943986554162</v>
      </c>
      <c r="F64" s="36">
        <v>2452.0413535493299</v>
      </c>
      <c r="G64" s="36">
        <v>2539.6495833381632</v>
      </c>
      <c r="H64" s="36">
        <v>2659.5993190381018</v>
      </c>
      <c r="I64" s="36">
        <v>2742.2441263539827</v>
      </c>
      <c r="J64" s="36">
        <v>2782.1982287611249</v>
      </c>
      <c r="K64" s="37">
        <v>2734.2187912449572</v>
      </c>
    </row>
    <row r="65" spans="1:12" ht="13.5" thickBot="1" x14ac:dyDescent="0.25">
      <c r="A65" s="26" t="str">
        <f t="shared" si="0"/>
        <v>Σ5.Σ5.85+</v>
      </c>
      <c r="B65" s="17" t="s">
        <v>34</v>
      </c>
      <c r="C65" s="105" t="s">
        <v>150</v>
      </c>
      <c r="D65" s="107">
        <v>303.19299999999998</v>
      </c>
      <c r="E65" s="108">
        <v>353.61870610703227</v>
      </c>
      <c r="F65" s="109">
        <v>384.75502641404211</v>
      </c>
      <c r="G65" s="109">
        <v>365.70945145280007</v>
      </c>
      <c r="H65" s="109">
        <v>390.96084755818583</v>
      </c>
      <c r="I65" s="109">
        <v>404.25042184163505</v>
      </c>
      <c r="J65" s="109">
        <v>428.84685499712117</v>
      </c>
      <c r="K65" s="110">
        <v>441.45026884624917</v>
      </c>
    </row>
    <row r="66" spans="1:12" ht="14.25" thickBot="1" x14ac:dyDescent="0.3">
      <c r="A66" s="26" t="str">
        <f t="shared" si="0"/>
        <v>Σ5.Σ5.Σύνολο</v>
      </c>
      <c r="B66" s="17" t="s">
        <v>34</v>
      </c>
      <c r="C66" s="111" t="s">
        <v>195</v>
      </c>
      <c r="D66" s="113">
        <f>SUM(D61:D64)</f>
        <v>10858.018</v>
      </c>
      <c r="E66" s="114">
        <v>10587.493439917254</v>
      </c>
      <c r="F66" s="115">
        <v>10215.12285421856</v>
      </c>
      <c r="G66" s="115">
        <v>9844.4407703787674</v>
      </c>
      <c r="H66" s="115">
        <v>9523.1821492494291</v>
      </c>
      <c r="I66" s="115">
        <v>9250.5936667247843</v>
      </c>
      <c r="J66" s="115">
        <v>8922.9445382305366</v>
      </c>
      <c r="K66" s="116">
        <v>8542.4492400866402</v>
      </c>
    </row>
    <row r="67" spans="1:12" ht="13.5" thickBot="1" x14ac:dyDescent="0.25">
      <c r="A67" s="26" t="str">
        <f t="shared" si="0"/>
        <v/>
      </c>
      <c r="C67" s="34" t="s">
        <v>39</v>
      </c>
      <c r="D67" s="99"/>
      <c r="E67" s="41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3">
        <v>0</v>
      </c>
    </row>
    <row r="68" spans="1:12" ht="13.5" thickBot="1" x14ac:dyDescent="0.25">
      <c r="A68" s="26" t="str">
        <f t="shared" si="0"/>
        <v>Σενάριο 6</v>
      </c>
      <c r="B68" s="20"/>
      <c r="C68" s="31" t="s">
        <v>15</v>
      </c>
      <c r="D68" s="33"/>
      <c r="E68" s="31"/>
      <c r="F68" s="91"/>
      <c r="G68" s="91"/>
      <c r="H68" s="91"/>
      <c r="I68" s="91"/>
      <c r="J68" s="91"/>
      <c r="K68" s="92"/>
    </row>
    <row r="69" spans="1:12" x14ac:dyDescent="0.2">
      <c r="A69" s="26" t="str">
        <f t="shared" si="0"/>
        <v>Σ6.Σ6.0-19</v>
      </c>
      <c r="B69" s="17" t="s">
        <v>35</v>
      </c>
      <c r="C69" s="21" t="s">
        <v>196</v>
      </c>
      <c r="D69" s="97">
        <v>2115.5639999999999</v>
      </c>
      <c r="E69" s="96">
        <v>1980.6226317315354</v>
      </c>
      <c r="F69" s="94">
        <v>1797.8274245347723</v>
      </c>
      <c r="G69" s="94">
        <v>1588.3926917086069</v>
      </c>
      <c r="H69" s="94">
        <v>1525.1446012568058</v>
      </c>
      <c r="I69" s="94">
        <v>1635.9859798920393</v>
      </c>
      <c r="J69" s="94">
        <v>1741.9478084944099</v>
      </c>
      <c r="K69" s="95">
        <v>1808.2723942285038</v>
      </c>
    </row>
    <row r="70" spans="1:12" x14ac:dyDescent="0.2">
      <c r="A70" s="26" t="str">
        <f>CONCATENATE(B70,C70)</f>
        <v>Σ6.Σ6.20-44</v>
      </c>
      <c r="B70" s="17" t="s">
        <v>35</v>
      </c>
      <c r="C70" s="18" t="s">
        <v>197</v>
      </c>
      <c r="D70" s="98">
        <v>3571.5549999999998</v>
      </c>
      <c r="E70" s="35">
        <v>3300.4278501625508</v>
      </c>
      <c r="F70" s="36">
        <v>3038.4485142310646</v>
      </c>
      <c r="G70" s="36">
        <v>2896.4034728863203</v>
      </c>
      <c r="H70" s="36">
        <v>2834.2446082571241</v>
      </c>
      <c r="I70" s="36">
        <v>2698.0370893786267</v>
      </c>
      <c r="J70" s="36">
        <v>2546.2021801228689</v>
      </c>
      <c r="K70" s="37">
        <v>2386.0483148697977</v>
      </c>
    </row>
    <row r="71" spans="1:12" x14ac:dyDescent="0.2">
      <c r="A71" s="26" t="str">
        <f>CONCATENATE(B71,C71)</f>
        <v>Σ6.Σ6.45-64</v>
      </c>
      <c r="B71" s="17" t="s">
        <v>35</v>
      </c>
      <c r="C71" s="18" t="s">
        <v>198</v>
      </c>
      <c r="D71" s="98">
        <v>2901.826</v>
      </c>
      <c r="E71" s="35">
        <v>3007.2809154116967</v>
      </c>
      <c r="F71" s="36">
        <v>3041.7265478206273</v>
      </c>
      <c r="G71" s="36">
        <v>3002.2544613737659</v>
      </c>
      <c r="H71" s="36">
        <v>2771.4538365119965</v>
      </c>
      <c r="I71" s="36">
        <v>2533.1772126915344</v>
      </c>
      <c r="J71" s="36">
        <v>2303.6429055649337</v>
      </c>
      <c r="K71" s="37">
        <v>2150.7984408754751</v>
      </c>
    </row>
    <row r="72" spans="1:12" x14ac:dyDescent="0.2">
      <c r="A72" s="26" t="str">
        <f>CONCATENATE(B72,C72)</f>
        <v>Σ6.Σ6.65+</v>
      </c>
      <c r="B72" s="17" t="s">
        <v>35</v>
      </c>
      <c r="C72" s="18" t="s">
        <v>199</v>
      </c>
      <c r="D72" s="98">
        <v>2269.0729999999999</v>
      </c>
      <c r="E72" s="35">
        <v>2360.2597008361836</v>
      </c>
      <c r="F72" s="36">
        <v>2461.3255461315325</v>
      </c>
      <c r="G72" s="36">
        <v>2552.3150165767615</v>
      </c>
      <c r="H72" s="36">
        <v>2674.6697324016291</v>
      </c>
      <c r="I72" s="36">
        <v>2759.2382595520839</v>
      </c>
      <c r="J72" s="36">
        <v>2801.8945229505621</v>
      </c>
      <c r="K72" s="37">
        <v>2760.4630230054781</v>
      </c>
    </row>
    <row r="73" spans="1:12" ht="13.5" thickBot="1" x14ac:dyDescent="0.25">
      <c r="A73" s="26" t="str">
        <f>CONCATENATE(B73,C73)</f>
        <v>Σ6.Σ6.85+</v>
      </c>
      <c r="B73" s="17" t="s">
        <v>35</v>
      </c>
      <c r="C73" s="105" t="s">
        <v>153</v>
      </c>
      <c r="D73" s="107">
        <v>303.19299999999998</v>
      </c>
      <c r="E73" s="108">
        <v>353.65831611526664</v>
      </c>
      <c r="F73" s="109">
        <v>385.23177813476673</v>
      </c>
      <c r="G73" s="109">
        <v>366.92340218073787</v>
      </c>
      <c r="H73" s="109">
        <v>392.82547555468324</v>
      </c>
      <c r="I73" s="109">
        <v>406.64887249009735</v>
      </c>
      <c r="J73" s="109">
        <v>431.71167574760341</v>
      </c>
      <c r="K73" s="110">
        <v>444.70835872456104</v>
      </c>
    </row>
    <row r="74" spans="1:12" ht="14.25" thickBot="1" x14ac:dyDescent="0.3">
      <c r="A74" s="26" t="str">
        <f>CONCATENATE(B74,C74)</f>
        <v>Σ6.Σ6.Σύνολο</v>
      </c>
      <c r="B74" s="17" t="s">
        <v>35</v>
      </c>
      <c r="C74" s="111" t="s">
        <v>200</v>
      </c>
      <c r="D74" s="113">
        <f>SUM(D69:D72)</f>
        <v>10858.018</v>
      </c>
      <c r="E74" s="114">
        <v>10648.591098141966</v>
      </c>
      <c r="F74" s="115">
        <v>10339.328032717996</v>
      </c>
      <c r="G74" s="115">
        <v>10039.365642545456</v>
      </c>
      <c r="H74" s="115">
        <v>9805.5127784275555</v>
      </c>
      <c r="I74" s="115">
        <v>9626.438541514286</v>
      </c>
      <c r="J74" s="115">
        <v>9393.6874171327745</v>
      </c>
      <c r="K74" s="116">
        <v>9105.5821729792551</v>
      </c>
    </row>
    <row r="75" spans="1:12" s="66" customFormat="1" ht="13.5" thickBot="1" x14ac:dyDescent="0.25">
      <c r="B75" s="17"/>
      <c r="C75" s="86"/>
      <c r="D75" s="117"/>
      <c r="E75" s="118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20">
        <v>0</v>
      </c>
    </row>
    <row r="76" spans="1:12" s="66" customFormat="1" x14ac:dyDescent="0.2">
      <c r="C76" s="67"/>
      <c r="D76" s="90"/>
      <c r="E76" s="67"/>
      <c r="F76" s="67"/>
      <c r="G76" s="67"/>
      <c r="H76" s="67"/>
      <c r="I76" s="67"/>
      <c r="J76" s="67"/>
      <c r="K76" s="67"/>
    </row>
    <row r="77" spans="1:12" s="20" customFormat="1" x14ac:dyDescent="0.2">
      <c r="C77" s="65" t="s">
        <v>23</v>
      </c>
      <c r="D77" s="90"/>
      <c r="E77" s="67"/>
      <c r="F77" s="67"/>
      <c r="G77" s="67"/>
      <c r="H77" s="67"/>
      <c r="I77" s="67"/>
      <c r="J77" s="67"/>
      <c r="K77" s="67"/>
    </row>
    <row r="78" spans="1:12" s="20" customFormat="1" ht="13.5" thickBot="1" x14ac:dyDescent="0.25">
      <c r="C78" s="65" t="s">
        <v>0</v>
      </c>
      <c r="D78" s="66"/>
      <c r="E78" s="67"/>
      <c r="F78" s="67"/>
      <c r="G78" s="67"/>
      <c r="H78" s="67"/>
      <c r="I78" s="67"/>
      <c r="J78" s="67"/>
      <c r="K78" s="67"/>
    </row>
    <row r="79" spans="1:12" s="20" customFormat="1" ht="14.25" thickBot="1" x14ac:dyDescent="0.3">
      <c r="C79" s="86"/>
      <c r="D79" s="101">
        <v>2015</v>
      </c>
      <c r="E79" s="102">
        <v>2020</v>
      </c>
      <c r="F79" s="103">
        <v>2025</v>
      </c>
      <c r="G79" s="103">
        <v>2030</v>
      </c>
      <c r="H79" s="103">
        <v>2035</v>
      </c>
      <c r="I79" s="103">
        <v>2040</v>
      </c>
      <c r="J79" s="103">
        <v>2045</v>
      </c>
      <c r="K79" s="104">
        <v>2050</v>
      </c>
      <c r="L79" s="20">
        <v>2055</v>
      </c>
    </row>
    <row r="80" spans="1:12" s="20" customFormat="1" ht="13.5" thickBot="1" x14ac:dyDescent="0.25">
      <c r="C80" s="31" t="s">
        <v>8</v>
      </c>
      <c r="D80" s="33"/>
      <c r="E80" s="31"/>
      <c r="F80" s="91"/>
      <c r="G80" s="91"/>
      <c r="H80" s="91"/>
      <c r="I80" s="91"/>
      <c r="J80" s="91"/>
      <c r="K80" s="92"/>
    </row>
    <row r="81" spans="3:32" s="20" customFormat="1" x14ac:dyDescent="0.2">
      <c r="C81" s="21" t="s">
        <v>156</v>
      </c>
      <c r="D81" s="97">
        <f>D5*100/D$18</f>
        <v>19.483887390866361</v>
      </c>
      <c r="E81" s="96"/>
      <c r="F81" s="94"/>
      <c r="G81" s="94"/>
      <c r="H81" s="94"/>
      <c r="I81" s="94"/>
      <c r="J81" s="94"/>
      <c r="K81" s="95"/>
      <c r="N81" s="26" t="s">
        <v>247</v>
      </c>
      <c r="W81" s="26" t="s">
        <v>248</v>
      </c>
      <c r="AF81" s="26" t="s">
        <v>249</v>
      </c>
    </row>
    <row r="82" spans="3:32" s="20" customFormat="1" x14ac:dyDescent="0.2">
      <c r="C82" s="18" t="s">
        <v>157</v>
      </c>
      <c r="D82" s="98">
        <f>D6*100/D$18</f>
        <v>32.893249946721397</v>
      </c>
      <c r="E82" s="35"/>
      <c r="F82" s="36"/>
      <c r="G82" s="36"/>
      <c r="H82" s="36"/>
      <c r="I82" s="36"/>
      <c r="J82" s="36"/>
      <c r="K82" s="37"/>
    </row>
    <row r="83" spans="3:32" s="20" customFormat="1" x14ac:dyDescent="0.2">
      <c r="C83" s="18" t="s">
        <v>158</v>
      </c>
      <c r="D83" s="98">
        <f>D7*100/D$18</f>
        <v>26.72519054582521</v>
      </c>
      <c r="E83" s="35"/>
      <c r="F83" s="36"/>
      <c r="G83" s="36"/>
      <c r="H83" s="36"/>
      <c r="I83" s="36"/>
      <c r="J83" s="36"/>
      <c r="K83" s="37"/>
    </row>
    <row r="84" spans="3:32" s="20" customFormat="1" x14ac:dyDescent="0.2">
      <c r="C84" s="18" t="s">
        <v>159</v>
      </c>
      <c r="D84" s="98">
        <f>D8*100/D$18</f>
        <v>20.897672116587021</v>
      </c>
      <c r="E84" s="35"/>
      <c r="F84" s="36"/>
      <c r="G84" s="36"/>
      <c r="H84" s="36"/>
      <c r="I84" s="36"/>
      <c r="J84" s="36"/>
      <c r="K84" s="37"/>
    </row>
    <row r="85" spans="3:32" s="20" customFormat="1" ht="13.5" thickBot="1" x14ac:dyDescent="0.25">
      <c r="C85" s="105" t="s">
        <v>129</v>
      </c>
      <c r="D85" s="107">
        <f>D9*100/D$18</f>
        <v>2.7923420277991804</v>
      </c>
      <c r="E85" s="108"/>
      <c r="F85" s="109"/>
      <c r="G85" s="109"/>
      <c r="H85" s="109"/>
      <c r="I85" s="109"/>
      <c r="J85" s="109"/>
      <c r="K85" s="110"/>
    </row>
    <row r="86" spans="3:32" s="20" customFormat="1" ht="14.25" thickBot="1" x14ac:dyDescent="0.3">
      <c r="C86" s="111" t="s">
        <v>160</v>
      </c>
      <c r="D86" s="113">
        <f t="shared" ref="D86:K86" si="2">SUM(D81:D84)</f>
        <v>99.999999999999986</v>
      </c>
      <c r="E86" s="114">
        <f t="shared" si="2"/>
        <v>0</v>
      </c>
      <c r="F86" s="115">
        <f t="shared" si="2"/>
        <v>0</v>
      </c>
      <c r="G86" s="115">
        <f t="shared" si="2"/>
        <v>0</v>
      </c>
      <c r="H86" s="115">
        <f t="shared" si="2"/>
        <v>0</v>
      </c>
      <c r="I86" s="115">
        <f t="shared" si="2"/>
        <v>0</v>
      </c>
      <c r="J86" s="115">
        <f t="shared" si="2"/>
        <v>0</v>
      </c>
      <c r="K86" s="116">
        <f t="shared" si="2"/>
        <v>0</v>
      </c>
    </row>
    <row r="87" spans="3:32" s="20" customFormat="1" ht="13.5" thickBot="1" x14ac:dyDescent="0.25">
      <c r="C87" s="34" t="s">
        <v>39</v>
      </c>
      <c r="D87" s="99"/>
      <c r="E87" s="41"/>
      <c r="F87" s="42"/>
      <c r="G87" s="42"/>
      <c r="H87" s="42"/>
      <c r="I87" s="42"/>
      <c r="J87" s="42"/>
      <c r="K87" s="43"/>
    </row>
    <row r="88" spans="3:32" s="20" customFormat="1" ht="13.5" thickBot="1" x14ac:dyDescent="0.25">
      <c r="C88" s="31" t="s">
        <v>8</v>
      </c>
      <c r="D88" s="33"/>
      <c r="E88" s="31"/>
      <c r="F88" s="91"/>
      <c r="G88" s="91"/>
      <c r="H88" s="91"/>
      <c r="I88" s="91"/>
      <c r="J88" s="91"/>
      <c r="K88" s="92"/>
    </row>
    <row r="89" spans="3:32" s="20" customFormat="1" x14ac:dyDescent="0.2">
      <c r="C89" s="21" t="s">
        <v>161</v>
      </c>
      <c r="D89" s="97">
        <f t="shared" ref="D89:K93" si="3">D13*100/D$18</f>
        <v>19.483887390866361</v>
      </c>
      <c r="E89" s="96">
        <f t="shared" si="3"/>
        <v>18.785575282727574</v>
      </c>
      <c r="F89" s="94">
        <f t="shared" si="3"/>
        <v>17.847271435536808</v>
      </c>
      <c r="G89" s="94">
        <f t="shared" si="3"/>
        <v>16.489294362074951</v>
      </c>
      <c r="H89" s="94">
        <f t="shared" si="3"/>
        <v>15.447911291304484</v>
      </c>
      <c r="I89" s="94">
        <f t="shared" si="3"/>
        <v>15.066832027130573</v>
      </c>
      <c r="J89" s="94">
        <f t="shared" si="3"/>
        <v>15.019649835063918</v>
      </c>
      <c r="K89" s="95">
        <f t="shared" si="3"/>
        <v>15.006642668474708</v>
      </c>
    </row>
    <row r="90" spans="3:32" s="20" customFormat="1" x14ac:dyDescent="0.2">
      <c r="C90" s="18" t="s">
        <v>162</v>
      </c>
      <c r="D90" s="98">
        <f t="shared" si="3"/>
        <v>32.893249946721397</v>
      </c>
      <c r="E90" s="35">
        <f t="shared" si="3"/>
        <v>30.764870560003395</v>
      </c>
      <c r="F90" s="36">
        <f t="shared" si="3"/>
        <v>28.799453415911014</v>
      </c>
      <c r="G90" s="36">
        <f t="shared" si="3"/>
        <v>27.690357134535713</v>
      </c>
      <c r="H90" s="36">
        <f t="shared" si="3"/>
        <v>27.52832442074796</v>
      </c>
      <c r="I90" s="36">
        <f t="shared" si="3"/>
        <v>27.046377294580104</v>
      </c>
      <c r="J90" s="36">
        <f t="shared" si="3"/>
        <v>26.571028274958781</v>
      </c>
      <c r="K90" s="37">
        <f t="shared" si="3"/>
        <v>25.98101274455906</v>
      </c>
    </row>
    <row r="91" spans="3:32" s="20" customFormat="1" x14ac:dyDescent="0.2">
      <c r="C91" s="18" t="s">
        <v>163</v>
      </c>
      <c r="D91" s="98">
        <f t="shared" si="3"/>
        <v>26.72519054582521</v>
      </c>
      <c r="E91" s="35">
        <f t="shared" si="3"/>
        <v>28.404665947554843</v>
      </c>
      <c r="F91" s="36">
        <f t="shared" si="3"/>
        <v>29.811993056021166</v>
      </c>
      <c r="G91" s="36">
        <f t="shared" si="3"/>
        <v>30.629336161832242</v>
      </c>
      <c r="H91" s="36">
        <f t="shared" si="3"/>
        <v>29.514998865711927</v>
      </c>
      <c r="I91" s="36">
        <f t="shared" si="3"/>
        <v>28.09699613329968</v>
      </c>
      <c r="J91" s="36">
        <f t="shared" si="3"/>
        <v>26.416824652510311</v>
      </c>
      <c r="K91" s="37">
        <f t="shared" si="3"/>
        <v>25.406977659862811</v>
      </c>
    </row>
    <row r="92" spans="3:32" s="20" customFormat="1" x14ac:dyDescent="0.2">
      <c r="C92" s="18" t="s">
        <v>164</v>
      </c>
      <c r="D92" s="98">
        <f t="shared" si="3"/>
        <v>20.897672116587021</v>
      </c>
      <c r="E92" s="35">
        <f t="shared" si="3"/>
        <v>22.044888209714181</v>
      </c>
      <c r="F92" s="36">
        <f t="shared" si="3"/>
        <v>23.541282092531013</v>
      </c>
      <c r="G92" s="36">
        <f t="shared" si="3"/>
        <v>25.191012341557101</v>
      </c>
      <c r="H92" s="36">
        <f t="shared" si="3"/>
        <v>27.508765422235623</v>
      </c>
      <c r="I92" s="36">
        <f t="shared" si="3"/>
        <v>29.789794544989647</v>
      </c>
      <c r="J92" s="36">
        <f t="shared" si="3"/>
        <v>31.992497237466974</v>
      </c>
      <c r="K92" s="37">
        <f t="shared" si="3"/>
        <v>33.605366927103418</v>
      </c>
    </row>
    <row r="93" spans="3:32" s="20" customFormat="1" ht="13.5" thickBot="1" x14ac:dyDescent="0.25">
      <c r="C93" s="105" t="s">
        <v>132</v>
      </c>
      <c r="D93" s="107">
        <f t="shared" si="3"/>
        <v>2.7923420277991804</v>
      </c>
      <c r="E93" s="108">
        <f t="shared" si="3"/>
        <v>3.3003790414355789</v>
      </c>
      <c r="F93" s="109">
        <f t="shared" si="3"/>
        <v>3.6613615416760981</v>
      </c>
      <c r="G93" s="109">
        <f t="shared" si="3"/>
        <v>3.5386314861129655</v>
      </c>
      <c r="H93" s="109">
        <f t="shared" si="3"/>
        <v>3.9142577970934895</v>
      </c>
      <c r="I93" s="109">
        <f t="shared" si="3"/>
        <v>4.2062729844686615</v>
      </c>
      <c r="J93" s="109">
        <f t="shared" si="3"/>
        <v>4.6726235146920985</v>
      </c>
      <c r="K93" s="110">
        <f t="shared" si="3"/>
        <v>5.1187580770992804</v>
      </c>
    </row>
    <row r="94" spans="3:32" s="20" customFormat="1" ht="14.25" thickBot="1" x14ac:dyDescent="0.3">
      <c r="C94" s="111" t="s">
        <v>165</v>
      </c>
      <c r="D94" s="113">
        <f t="shared" ref="D94:K94" si="4">SUM(D89:D92)</f>
        <v>99.999999999999986</v>
      </c>
      <c r="E94" s="114">
        <f t="shared" si="4"/>
        <v>100</v>
      </c>
      <c r="F94" s="115">
        <f t="shared" si="4"/>
        <v>100</v>
      </c>
      <c r="G94" s="115">
        <f t="shared" si="4"/>
        <v>100</v>
      </c>
      <c r="H94" s="115">
        <f t="shared" si="4"/>
        <v>100</v>
      </c>
      <c r="I94" s="115">
        <f t="shared" si="4"/>
        <v>100</v>
      </c>
      <c r="J94" s="115">
        <f t="shared" si="4"/>
        <v>99.999999999999986</v>
      </c>
      <c r="K94" s="116">
        <f t="shared" si="4"/>
        <v>99.999999999999986</v>
      </c>
    </row>
    <row r="95" spans="3:32" s="20" customFormat="1" ht="13.5" thickBot="1" x14ac:dyDescent="0.25">
      <c r="C95" s="34" t="s">
        <v>39</v>
      </c>
      <c r="D95" s="99"/>
      <c r="E95" s="41"/>
      <c r="F95" s="42"/>
      <c r="G95" s="42"/>
      <c r="H95" s="42"/>
      <c r="I95" s="42"/>
      <c r="J95" s="42"/>
      <c r="K95" s="43"/>
    </row>
    <row r="96" spans="3:32" s="20" customFormat="1" ht="13.5" thickBot="1" x14ac:dyDescent="0.25">
      <c r="C96" s="31" t="s">
        <v>9</v>
      </c>
      <c r="D96" s="33"/>
      <c r="E96" s="31"/>
      <c r="F96" s="91"/>
      <c r="G96" s="91"/>
      <c r="H96" s="91"/>
      <c r="I96" s="91"/>
      <c r="J96" s="91"/>
      <c r="K96" s="92"/>
    </row>
    <row r="97" spans="3:11" s="20" customFormat="1" x14ac:dyDescent="0.2">
      <c r="C97" s="21" t="s">
        <v>166</v>
      </c>
      <c r="D97" s="97">
        <f t="shared" ref="D97:K101" si="5">D21*100/D$26</f>
        <v>19.483887390866361</v>
      </c>
      <c r="E97" s="96">
        <f t="shared" si="5"/>
        <v>18.662620613929487</v>
      </c>
      <c r="F97" s="94">
        <f t="shared" si="5"/>
        <v>17.563717338238906</v>
      </c>
      <c r="G97" s="94">
        <f t="shared" si="5"/>
        <v>16.336569680401304</v>
      </c>
      <c r="H97" s="94">
        <f t="shared" si="5"/>
        <v>15.792896908210885</v>
      </c>
      <c r="I97" s="94">
        <f t="shared" si="5"/>
        <v>16.080296627578832</v>
      </c>
      <c r="J97" s="94">
        <f t="shared" si="5"/>
        <v>16.703582626425778</v>
      </c>
      <c r="K97" s="95">
        <f t="shared" si="5"/>
        <v>16.930000939305177</v>
      </c>
    </row>
    <row r="98" spans="3:11" s="20" customFormat="1" x14ac:dyDescent="0.2">
      <c r="C98" s="18" t="s">
        <v>167</v>
      </c>
      <c r="D98" s="98">
        <f>D22*100/D$26</f>
        <v>32.893249946721397</v>
      </c>
      <c r="E98" s="35">
        <f>E22*100/E$26</f>
        <v>30.763106872915056</v>
      </c>
      <c r="F98" s="36">
        <f>F22*100/F$26</f>
        <v>28.724054642281203</v>
      </c>
      <c r="G98" s="36">
        <f t="shared" si="5"/>
        <v>27.419347788013457</v>
      </c>
      <c r="H98" s="36">
        <f t="shared" si="5"/>
        <v>26.90874566035906</v>
      </c>
      <c r="I98" s="36">
        <f t="shared" si="5"/>
        <v>25.914305349435697</v>
      </c>
      <c r="J98" s="36">
        <f t="shared" si="5"/>
        <v>24.906441653949894</v>
      </c>
      <c r="K98" s="37">
        <f t="shared" si="5"/>
        <v>24.19803752197161</v>
      </c>
    </row>
    <row r="99" spans="3:11" s="20" customFormat="1" x14ac:dyDescent="0.2">
      <c r="C99" s="18" t="s">
        <v>168</v>
      </c>
      <c r="D99" s="98">
        <f t="shared" si="5"/>
        <v>26.72519054582521</v>
      </c>
      <c r="E99" s="35">
        <f t="shared" si="5"/>
        <v>28.411466487155412</v>
      </c>
      <c r="F99" s="36">
        <f t="shared" si="5"/>
        <v>29.76607802543192</v>
      </c>
      <c r="G99" s="36">
        <f t="shared" si="5"/>
        <v>30.399509485384506</v>
      </c>
      <c r="H99" s="36">
        <f t="shared" si="5"/>
        <v>28.956402098490106</v>
      </c>
      <c r="I99" s="36">
        <f t="shared" si="5"/>
        <v>27.189824793887386</v>
      </c>
      <c r="J99" s="36">
        <f t="shared" si="5"/>
        <v>25.162287259241701</v>
      </c>
      <c r="K99" s="37">
        <f t="shared" si="5"/>
        <v>23.793206726095182</v>
      </c>
    </row>
    <row r="100" spans="3:11" s="20" customFormat="1" x14ac:dyDescent="0.2">
      <c r="C100" s="18" t="s">
        <v>169</v>
      </c>
      <c r="D100" s="98">
        <f t="shared" si="5"/>
        <v>20.897672116587021</v>
      </c>
      <c r="E100" s="35">
        <f t="shared" si="5"/>
        <v>22.162806026000066</v>
      </c>
      <c r="F100" s="36">
        <f t="shared" si="5"/>
        <v>23.946149994047968</v>
      </c>
      <c r="G100" s="36">
        <f t="shared" si="5"/>
        <v>25.844573046200722</v>
      </c>
      <c r="H100" s="36">
        <f t="shared" si="5"/>
        <v>28.34195533293995</v>
      </c>
      <c r="I100" s="36">
        <f t="shared" si="5"/>
        <v>30.815573229098085</v>
      </c>
      <c r="J100" s="36">
        <f t="shared" si="5"/>
        <v>33.227688460382616</v>
      </c>
      <c r="K100" s="37">
        <f t="shared" si="5"/>
        <v>35.078754812628034</v>
      </c>
    </row>
    <row r="101" spans="3:11" s="20" customFormat="1" ht="13.5" thickBot="1" x14ac:dyDescent="0.25">
      <c r="C101" s="105" t="s">
        <v>135</v>
      </c>
      <c r="D101" s="107">
        <f t="shared" si="5"/>
        <v>2.7923420277991804</v>
      </c>
      <c r="E101" s="108">
        <f t="shared" si="5"/>
        <v>3.3720165560965492</v>
      </c>
      <c r="F101" s="109">
        <f t="shared" si="5"/>
        <v>3.9286965508208649</v>
      </c>
      <c r="G101" s="109">
        <f t="shared" si="5"/>
        <v>3.9724443034307146</v>
      </c>
      <c r="H101" s="109">
        <f t="shared" si="5"/>
        <v>4.574203539852487</v>
      </c>
      <c r="I101" s="109">
        <f t="shared" si="5"/>
        <v>5.1517387264150063</v>
      </c>
      <c r="J101" s="109">
        <f t="shared" si="5"/>
        <v>5.9808632868108038</v>
      </c>
      <c r="K101" s="110">
        <f t="shared" si="5"/>
        <v>6.8270425861566704</v>
      </c>
    </row>
    <row r="102" spans="3:11" s="20" customFormat="1" ht="14.25" thickBot="1" x14ac:dyDescent="0.3">
      <c r="C102" s="111" t="s">
        <v>170</v>
      </c>
      <c r="D102" s="113">
        <f t="shared" ref="D102:K102" si="6">SUM(D97:D100)</f>
        <v>99.999999999999986</v>
      </c>
      <c r="E102" s="114">
        <f t="shared" si="6"/>
        <v>100.00000000000003</v>
      </c>
      <c r="F102" s="115">
        <f t="shared" si="6"/>
        <v>100</v>
      </c>
      <c r="G102" s="115">
        <f t="shared" si="6"/>
        <v>99.999999999999986</v>
      </c>
      <c r="H102" s="115">
        <f t="shared" si="6"/>
        <v>100</v>
      </c>
      <c r="I102" s="115">
        <f t="shared" si="6"/>
        <v>100</v>
      </c>
      <c r="J102" s="115">
        <f t="shared" si="6"/>
        <v>99.999999999999972</v>
      </c>
      <c r="K102" s="116">
        <f t="shared" si="6"/>
        <v>100</v>
      </c>
    </row>
    <row r="103" spans="3:11" s="20" customFormat="1" ht="13.5" thickBot="1" x14ac:dyDescent="0.25">
      <c r="C103" s="34" t="s">
        <v>39</v>
      </c>
      <c r="D103" s="99"/>
      <c r="E103" s="41"/>
      <c r="F103" s="42"/>
      <c r="G103" s="42"/>
      <c r="H103" s="42"/>
      <c r="I103" s="42"/>
      <c r="J103" s="42"/>
      <c r="K103" s="43"/>
    </row>
    <row r="104" spans="3:11" s="20" customFormat="1" ht="13.5" thickBot="1" x14ac:dyDescent="0.25">
      <c r="C104" s="31" t="s">
        <v>10</v>
      </c>
      <c r="D104" s="33"/>
      <c r="E104" s="31"/>
      <c r="F104" s="91"/>
      <c r="G104" s="91"/>
      <c r="H104" s="91"/>
      <c r="I104" s="91"/>
      <c r="J104" s="91"/>
      <c r="K104" s="92"/>
    </row>
    <row r="105" spans="3:11" s="20" customFormat="1" x14ac:dyDescent="0.2">
      <c r="C105" s="21" t="s">
        <v>171</v>
      </c>
      <c r="D105" s="97">
        <f t="shared" ref="D105:K109" si="7">D29*100/D$34</f>
        <v>19.483887390866361</v>
      </c>
      <c r="E105" s="96">
        <f t="shared" si="7"/>
        <v>18.81783731277233</v>
      </c>
      <c r="F105" s="94">
        <f t="shared" si="7"/>
        <v>17.799920800582267</v>
      </c>
      <c r="G105" s="94">
        <f t="shared" si="7"/>
        <v>16.693660681149808</v>
      </c>
      <c r="H105" s="94">
        <f t="shared" si="7"/>
        <v>16.276331415088382</v>
      </c>
      <c r="I105" s="94">
        <f t="shared" si="7"/>
        <v>16.681994778272976</v>
      </c>
      <c r="J105" s="94">
        <f t="shared" si="7"/>
        <v>17.418292385796978</v>
      </c>
      <c r="K105" s="95">
        <f t="shared" si="7"/>
        <v>17.755128735005606</v>
      </c>
    </row>
    <row r="106" spans="3:11" s="20" customFormat="1" x14ac:dyDescent="0.2">
      <c r="C106" s="18" t="s">
        <v>172</v>
      </c>
      <c r="D106" s="98">
        <f>D30*100/D$34</f>
        <v>32.893249946721397</v>
      </c>
      <c r="E106" s="35">
        <f>E30*100/E$34</f>
        <v>30.935808154276909</v>
      </c>
      <c r="F106" s="36">
        <f>F30*100/F$34</f>
        <v>29.121604454047546</v>
      </c>
      <c r="G106" s="36">
        <f t="shared" si="7"/>
        <v>28.165250333968125</v>
      </c>
      <c r="H106" s="36">
        <f t="shared" si="7"/>
        <v>27.966226870970406</v>
      </c>
      <c r="I106" s="36">
        <f t="shared" si="7"/>
        <v>27.224683723960183</v>
      </c>
      <c r="J106" s="36">
        <f t="shared" si="7"/>
        <v>26.369903393138443</v>
      </c>
      <c r="K106" s="37">
        <f t="shared" si="7"/>
        <v>25.789888425780656</v>
      </c>
    </row>
    <row r="107" spans="3:11" s="20" customFormat="1" x14ac:dyDescent="0.2">
      <c r="C107" s="18" t="s">
        <v>173</v>
      </c>
      <c r="D107" s="98">
        <f t="shared" si="7"/>
        <v>26.72519054582521</v>
      </c>
      <c r="E107" s="35">
        <f t="shared" si="7"/>
        <v>28.139105790906719</v>
      </c>
      <c r="F107" s="36">
        <f t="shared" si="7"/>
        <v>29.226934331646014</v>
      </c>
      <c r="G107" s="36">
        <f t="shared" si="7"/>
        <v>29.575590346425379</v>
      </c>
      <c r="H107" s="36">
        <f t="shared" si="7"/>
        <v>27.984361934834368</v>
      </c>
      <c r="I107" s="36">
        <f t="shared" si="7"/>
        <v>26.248928117678055</v>
      </c>
      <c r="J107" s="36">
        <f t="shared" si="7"/>
        <v>24.459963967801666</v>
      </c>
      <c r="K107" s="37">
        <f t="shared" si="7"/>
        <v>23.391426050376982</v>
      </c>
    </row>
    <row r="108" spans="3:11" s="20" customFormat="1" x14ac:dyDescent="0.2">
      <c r="C108" s="18" t="s">
        <v>174</v>
      </c>
      <c r="D108" s="98">
        <f t="shared" si="7"/>
        <v>20.897672116587021</v>
      </c>
      <c r="E108" s="35">
        <f t="shared" si="7"/>
        <v>22.107248742044042</v>
      </c>
      <c r="F108" s="36">
        <f t="shared" si="7"/>
        <v>23.851540413724162</v>
      </c>
      <c r="G108" s="36">
        <f t="shared" si="7"/>
        <v>25.565498638456702</v>
      </c>
      <c r="H108" s="36">
        <f t="shared" si="7"/>
        <v>27.773079779106844</v>
      </c>
      <c r="I108" s="36">
        <f t="shared" si="7"/>
        <v>29.844393380088782</v>
      </c>
      <c r="J108" s="36">
        <f t="shared" si="7"/>
        <v>31.751840253262916</v>
      </c>
      <c r="K108" s="37">
        <f t="shared" si="7"/>
        <v>33.063556788836742</v>
      </c>
    </row>
    <row r="109" spans="3:11" s="20" customFormat="1" ht="13.5" thickBot="1" x14ac:dyDescent="0.25">
      <c r="C109" s="105" t="s">
        <v>138</v>
      </c>
      <c r="D109" s="107">
        <f t="shared" si="7"/>
        <v>2.7923420277991804</v>
      </c>
      <c r="E109" s="108">
        <f t="shared" si="7"/>
        <v>3.3605554148995078</v>
      </c>
      <c r="F109" s="109">
        <f t="shared" si="7"/>
        <v>3.9079223541562098</v>
      </c>
      <c r="G109" s="109">
        <f t="shared" si="7"/>
        <v>3.9305437249442892</v>
      </c>
      <c r="H109" s="109">
        <f t="shared" si="7"/>
        <v>4.5009309948510081</v>
      </c>
      <c r="I109" s="109">
        <f t="shared" si="7"/>
        <v>5.0344948738395026</v>
      </c>
      <c r="J109" s="109">
        <f t="shared" si="7"/>
        <v>5.7844182374416535</v>
      </c>
      <c r="K109" s="110">
        <f t="shared" si="7"/>
        <v>6.5055893523873003</v>
      </c>
    </row>
    <row r="110" spans="3:11" s="20" customFormat="1" ht="14.25" thickBot="1" x14ac:dyDescent="0.3">
      <c r="C110" s="111" t="s">
        <v>175</v>
      </c>
      <c r="D110" s="113">
        <f t="shared" ref="D110:K110" si="8">SUM(D105:D108)</f>
        <v>99.999999999999986</v>
      </c>
      <c r="E110" s="114">
        <f t="shared" si="8"/>
        <v>100</v>
      </c>
      <c r="F110" s="115">
        <f t="shared" si="8"/>
        <v>100</v>
      </c>
      <c r="G110" s="115">
        <f t="shared" si="8"/>
        <v>100.00000000000001</v>
      </c>
      <c r="H110" s="115">
        <f t="shared" si="8"/>
        <v>100</v>
      </c>
      <c r="I110" s="115">
        <f t="shared" si="8"/>
        <v>100</v>
      </c>
      <c r="J110" s="115">
        <f t="shared" si="8"/>
        <v>100</v>
      </c>
      <c r="K110" s="116">
        <f t="shared" si="8"/>
        <v>99.999999999999972</v>
      </c>
    </row>
    <row r="111" spans="3:11" s="20" customFormat="1" ht="13.5" thickBot="1" x14ac:dyDescent="0.25">
      <c r="C111" s="34" t="s">
        <v>39</v>
      </c>
      <c r="D111" s="99"/>
      <c r="E111" s="41"/>
      <c r="F111" s="42"/>
      <c r="G111" s="42"/>
      <c r="H111" s="42"/>
      <c r="I111" s="42"/>
      <c r="J111" s="42"/>
      <c r="K111" s="43"/>
    </row>
    <row r="112" spans="3:11" s="20" customFormat="1" ht="13.5" thickBot="1" x14ac:dyDescent="0.25">
      <c r="C112" s="31" t="s">
        <v>11</v>
      </c>
      <c r="D112" s="33"/>
      <c r="E112" s="31"/>
      <c r="F112" s="91"/>
      <c r="G112" s="91"/>
      <c r="H112" s="91"/>
      <c r="I112" s="91"/>
      <c r="J112" s="91"/>
      <c r="K112" s="92"/>
    </row>
    <row r="113" spans="3:32" s="20" customFormat="1" x14ac:dyDescent="0.2">
      <c r="C113" s="21" t="s">
        <v>176</v>
      </c>
      <c r="D113" s="97">
        <f t="shared" ref="D113:K117" si="9">D37*100/D$42</f>
        <v>19.483887390866361</v>
      </c>
      <c r="E113" s="96">
        <f t="shared" si="9"/>
        <v>18.833778640824672</v>
      </c>
      <c r="F113" s="94">
        <f t="shared" si="9"/>
        <v>17.896163025757076</v>
      </c>
      <c r="G113" s="94">
        <f t="shared" si="9"/>
        <v>16.946807387233026</v>
      </c>
      <c r="H113" s="94">
        <f t="shared" si="9"/>
        <v>16.72258295153383</v>
      </c>
      <c r="I113" s="94">
        <f t="shared" si="9"/>
        <v>17.27511394884554</v>
      </c>
      <c r="J113" s="94">
        <f t="shared" si="9"/>
        <v>18.064858702057386</v>
      </c>
      <c r="K113" s="95">
        <f t="shared" si="9"/>
        <v>18.379901165061611</v>
      </c>
    </row>
    <row r="114" spans="3:32" s="20" customFormat="1" x14ac:dyDescent="0.2">
      <c r="C114" s="18" t="s">
        <v>177</v>
      </c>
      <c r="D114" s="98">
        <f>D38*100/D$42</f>
        <v>32.893249946721397</v>
      </c>
      <c r="E114" s="35">
        <f>E38*100/E$42</f>
        <v>31.093345814662353</v>
      </c>
      <c r="F114" s="36">
        <f>F38*100/F$42</f>
        <v>29.496133455554752</v>
      </c>
      <c r="G114" s="36">
        <f t="shared" si="9"/>
        <v>28.71521760306381</v>
      </c>
      <c r="H114" s="36">
        <f t="shared" si="9"/>
        <v>28.582589110463729</v>
      </c>
      <c r="I114" s="36">
        <f t="shared" si="9"/>
        <v>27.88163151768563</v>
      </c>
      <c r="J114" s="36">
        <f t="shared" si="9"/>
        <v>27.095062932490816</v>
      </c>
      <c r="K114" s="37">
        <f t="shared" si="9"/>
        <v>26.642295035452698</v>
      </c>
    </row>
    <row r="115" spans="3:32" s="20" customFormat="1" x14ac:dyDescent="0.2">
      <c r="C115" s="18" t="s">
        <v>178</v>
      </c>
      <c r="D115" s="98">
        <f t="shared" si="9"/>
        <v>26.72519054582521</v>
      </c>
      <c r="E115" s="35">
        <f t="shared" si="9"/>
        <v>28.041762272800373</v>
      </c>
      <c r="F115" s="36">
        <f t="shared" si="9"/>
        <v>28.96159180287032</v>
      </c>
      <c r="G115" s="36">
        <f t="shared" si="9"/>
        <v>29.155511895923674</v>
      </c>
      <c r="H115" s="36">
        <f t="shared" si="9"/>
        <v>27.534301481554991</v>
      </c>
      <c r="I115" s="36">
        <f t="shared" si="9"/>
        <v>25.882465820325844</v>
      </c>
      <c r="J115" s="36">
        <f t="shared" si="9"/>
        <v>24.282051686757644</v>
      </c>
      <c r="K115" s="37">
        <f t="shared" si="9"/>
        <v>23.392498447722613</v>
      </c>
    </row>
    <row r="116" spans="3:32" s="20" customFormat="1" x14ac:dyDescent="0.2">
      <c r="C116" s="18" t="s">
        <v>179</v>
      </c>
      <c r="D116" s="98">
        <f t="shared" si="9"/>
        <v>20.897672116587021</v>
      </c>
      <c r="E116" s="35">
        <f t="shared" si="9"/>
        <v>22.031113271712616</v>
      </c>
      <c r="F116" s="36">
        <f t="shared" si="9"/>
        <v>23.646111715817838</v>
      </c>
      <c r="G116" s="36">
        <f t="shared" si="9"/>
        <v>25.182463113779502</v>
      </c>
      <c r="H116" s="36">
        <f t="shared" si="9"/>
        <v>27.160526456447453</v>
      </c>
      <c r="I116" s="36">
        <f t="shared" si="9"/>
        <v>28.960788713142971</v>
      </c>
      <c r="J116" s="36">
        <f t="shared" si="9"/>
        <v>30.558026678694155</v>
      </c>
      <c r="K116" s="37">
        <f t="shared" si="9"/>
        <v>31.585305351763086</v>
      </c>
    </row>
    <row r="117" spans="3:32" s="20" customFormat="1" ht="13.5" thickBot="1" x14ac:dyDescent="0.25">
      <c r="C117" s="105" t="s">
        <v>141</v>
      </c>
      <c r="D117" s="107">
        <f t="shared" si="9"/>
        <v>2.7923420277991804</v>
      </c>
      <c r="E117" s="108">
        <f t="shared" si="9"/>
        <v>3.3413455976611228</v>
      </c>
      <c r="F117" s="109">
        <f t="shared" si="9"/>
        <v>3.864442586387506</v>
      </c>
      <c r="G117" s="109">
        <f t="shared" si="9"/>
        <v>3.8651722868217404</v>
      </c>
      <c r="H117" s="109">
        <f t="shared" si="9"/>
        <v>4.3976600471915157</v>
      </c>
      <c r="I117" s="109">
        <f t="shared" si="9"/>
        <v>4.8840904512864034</v>
      </c>
      <c r="J117" s="109">
        <f t="shared" si="9"/>
        <v>5.5650290090691668</v>
      </c>
      <c r="K117" s="110">
        <f t="shared" si="9"/>
        <v>6.2028016369086476</v>
      </c>
    </row>
    <row r="118" spans="3:32" s="20" customFormat="1" ht="14.25" thickBot="1" x14ac:dyDescent="0.3">
      <c r="C118" s="111" t="s">
        <v>180</v>
      </c>
      <c r="D118" s="113">
        <f t="shared" ref="D118:K118" si="10">SUM(D113:D116)</f>
        <v>99.999999999999986</v>
      </c>
      <c r="E118" s="114">
        <f t="shared" si="10"/>
        <v>100.00000000000001</v>
      </c>
      <c r="F118" s="115">
        <f t="shared" si="10"/>
        <v>99.999999999999986</v>
      </c>
      <c r="G118" s="115">
        <f t="shared" si="10"/>
        <v>100.00000000000001</v>
      </c>
      <c r="H118" s="115">
        <f t="shared" si="10"/>
        <v>100</v>
      </c>
      <c r="I118" s="115">
        <f t="shared" si="10"/>
        <v>99.999999999999986</v>
      </c>
      <c r="J118" s="115">
        <f t="shared" si="10"/>
        <v>100</v>
      </c>
      <c r="K118" s="116">
        <f t="shared" si="10"/>
        <v>100</v>
      </c>
    </row>
    <row r="119" spans="3:32" s="20" customFormat="1" ht="13.5" thickBot="1" x14ac:dyDescent="0.25">
      <c r="C119" s="34" t="s">
        <v>31</v>
      </c>
      <c r="D119" s="99"/>
      <c r="E119" s="41"/>
      <c r="F119" s="42"/>
      <c r="G119" s="42"/>
      <c r="H119" s="42"/>
      <c r="I119" s="42"/>
      <c r="J119" s="42"/>
      <c r="K119" s="43"/>
    </row>
    <row r="120" spans="3:32" s="20" customFormat="1" ht="13.5" thickBot="1" x14ac:dyDescent="0.25">
      <c r="C120" s="31" t="s">
        <v>12</v>
      </c>
      <c r="D120" s="33"/>
      <c r="E120" s="31"/>
      <c r="F120" s="91"/>
      <c r="G120" s="91"/>
      <c r="H120" s="91"/>
      <c r="I120" s="91"/>
      <c r="J120" s="91"/>
      <c r="K120" s="92"/>
      <c r="W120" s="26" t="s">
        <v>250</v>
      </c>
      <c r="AF120" s="26" t="s">
        <v>251</v>
      </c>
    </row>
    <row r="121" spans="3:32" s="20" customFormat="1" x14ac:dyDescent="0.2">
      <c r="C121" s="21" t="s">
        <v>181</v>
      </c>
      <c r="D121" s="97">
        <f t="shared" ref="D121:K125" si="11">D45*100/D$50</f>
        <v>19.483887390866361</v>
      </c>
      <c r="E121" s="96">
        <f t="shared" si="11"/>
        <v>18.744331185245013</v>
      </c>
      <c r="F121" s="94">
        <f t="shared" si="11"/>
        <v>17.623756202143444</v>
      </c>
      <c r="G121" s="94">
        <f t="shared" si="11"/>
        <v>16.19881705648563</v>
      </c>
      <c r="H121" s="94">
        <f t="shared" si="11"/>
        <v>15.218969175281957</v>
      </c>
      <c r="I121" s="94">
        <f t="shared" si="11"/>
        <v>15.284535153320814</v>
      </c>
      <c r="J121" s="94">
        <f t="shared" si="11"/>
        <v>15.844472862327153</v>
      </c>
      <c r="K121" s="95">
        <f t="shared" si="11"/>
        <v>16.262453442966006</v>
      </c>
    </row>
    <row r="122" spans="3:32" s="20" customFormat="1" x14ac:dyDescent="0.2">
      <c r="C122" s="18" t="s">
        <v>182</v>
      </c>
      <c r="D122" s="98">
        <f>D46*100/D$50</f>
        <v>32.893249946721397</v>
      </c>
      <c r="E122" s="35">
        <f>E46*100/E$50</f>
        <v>30.775112063233347</v>
      </c>
      <c r="F122" s="36">
        <f>F46*100/F$50</f>
        <v>28.876358883014966</v>
      </c>
      <c r="G122" s="36">
        <f t="shared" si="11"/>
        <v>28.039663498528078</v>
      </c>
      <c r="H122" s="36">
        <f t="shared" si="11"/>
        <v>28.189857147476893</v>
      </c>
      <c r="I122" s="36">
        <f t="shared" si="11"/>
        <v>27.812700319528361</v>
      </c>
      <c r="J122" s="36">
        <f t="shared" si="11"/>
        <v>27.275180796489842</v>
      </c>
      <c r="K122" s="37">
        <f t="shared" si="11"/>
        <v>26.804788980148921</v>
      </c>
      <c r="N122" s="76"/>
    </row>
    <row r="123" spans="3:32" s="20" customFormat="1" x14ac:dyDescent="0.2">
      <c r="C123" s="18" t="s">
        <v>183</v>
      </c>
      <c r="D123" s="98">
        <f t="shared" si="11"/>
        <v>26.72519054582521</v>
      </c>
      <c r="E123" s="35">
        <f t="shared" si="11"/>
        <v>28.278584088075295</v>
      </c>
      <c r="F123" s="36">
        <f t="shared" si="11"/>
        <v>29.569347558098546</v>
      </c>
      <c r="G123" s="36">
        <f t="shared" si="11"/>
        <v>30.107005925386279</v>
      </c>
      <c r="H123" s="36">
        <f t="shared" si="11"/>
        <v>28.693823383907951</v>
      </c>
      <c r="I123" s="36">
        <f t="shared" si="11"/>
        <v>26.98355247345518</v>
      </c>
      <c r="J123" s="36">
        <f t="shared" si="11"/>
        <v>25.179791520722741</v>
      </c>
      <c r="K123" s="37">
        <f t="shared" si="11"/>
        <v>24.205491078144775</v>
      </c>
    </row>
    <row r="124" spans="3:32" s="20" customFormat="1" x14ac:dyDescent="0.2">
      <c r="C124" s="18" t="s">
        <v>184</v>
      </c>
      <c r="D124" s="98">
        <f t="shared" si="11"/>
        <v>20.897672116587021</v>
      </c>
      <c r="E124" s="35">
        <f t="shared" si="11"/>
        <v>22.201972663446355</v>
      </c>
      <c r="F124" s="36">
        <f t="shared" si="11"/>
        <v>23.930537356743052</v>
      </c>
      <c r="G124" s="36">
        <f t="shared" si="11"/>
        <v>25.65451351960002</v>
      </c>
      <c r="H124" s="36">
        <f t="shared" si="11"/>
        <v>27.897350293333197</v>
      </c>
      <c r="I124" s="36">
        <f t="shared" si="11"/>
        <v>29.919212053695631</v>
      </c>
      <c r="J124" s="36">
        <f t="shared" si="11"/>
        <v>31.700554820460269</v>
      </c>
      <c r="K124" s="37">
        <f t="shared" si="11"/>
        <v>32.727266498740306</v>
      </c>
    </row>
    <row r="125" spans="3:32" s="20" customFormat="1" ht="13.5" thickBot="1" x14ac:dyDescent="0.25">
      <c r="C125" s="105" t="s">
        <v>144</v>
      </c>
      <c r="D125" s="107">
        <f t="shared" si="11"/>
        <v>2.7923420277991804</v>
      </c>
      <c r="E125" s="108">
        <f t="shared" si="11"/>
        <v>3.3363039100871621</v>
      </c>
      <c r="F125" s="109">
        <f t="shared" si="11"/>
        <v>3.7629040456795972</v>
      </c>
      <c r="G125" s="109">
        <f t="shared" si="11"/>
        <v>3.718741805299834</v>
      </c>
      <c r="H125" s="109">
        <f t="shared" si="11"/>
        <v>4.1123915685953794</v>
      </c>
      <c r="I125" s="109">
        <f t="shared" si="11"/>
        <v>4.4222153478517363</v>
      </c>
      <c r="J125" s="109">
        <f t="shared" si="11"/>
        <v>4.904174090880435</v>
      </c>
      <c r="K125" s="110">
        <f t="shared" si="11"/>
        <v>5.3086864406344709</v>
      </c>
    </row>
    <row r="126" spans="3:32" s="20" customFormat="1" ht="14.25" thickBot="1" x14ac:dyDescent="0.3">
      <c r="C126" s="111" t="s">
        <v>185</v>
      </c>
      <c r="D126" s="113">
        <f t="shared" ref="D126:K126" si="12">SUM(D121:D124)</f>
        <v>99.999999999999986</v>
      </c>
      <c r="E126" s="114">
        <f t="shared" si="12"/>
        <v>100.00000000000001</v>
      </c>
      <c r="F126" s="115">
        <f t="shared" si="12"/>
        <v>100</v>
      </c>
      <c r="G126" s="115">
        <f t="shared" si="12"/>
        <v>100</v>
      </c>
      <c r="H126" s="115">
        <f t="shared" si="12"/>
        <v>100</v>
      </c>
      <c r="I126" s="115">
        <f t="shared" si="12"/>
        <v>99.999999999999986</v>
      </c>
      <c r="J126" s="115">
        <f t="shared" si="12"/>
        <v>100</v>
      </c>
      <c r="K126" s="116">
        <f t="shared" si="12"/>
        <v>100</v>
      </c>
    </row>
    <row r="127" spans="3:32" s="20" customFormat="1" ht="13.5" thickBot="1" x14ac:dyDescent="0.25">
      <c r="C127" s="34" t="s">
        <v>39</v>
      </c>
      <c r="D127" s="99"/>
      <c r="E127" s="41"/>
      <c r="F127" s="42"/>
      <c r="G127" s="42"/>
      <c r="H127" s="42"/>
      <c r="I127" s="42"/>
      <c r="J127" s="42"/>
      <c r="K127" s="43"/>
    </row>
    <row r="128" spans="3:32" s="20" customFormat="1" ht="13.5" thickBot="1" x14ac:dyDescent="0.25">
      <c r="C128" s="31" t="s">
        <v>13</v>
      </c>
      <c r="D128" s="33"/>
      <c r="E128" s="31"/>
      <c r="F128" s="91"/>
      <c r="G128" s="91"/>
      <c r="H128" s="91"/>
      <c r="I128" s="91"/>
      <c r="J128" s="91"/>
      <c r="K128" s="92"/>
    </row>
    <row r="129" spans="3:11" s="20" customFormat="1" x14ac:dyDescent="0.2">
      <c r="C129" s="21" t="s">
        <v>186</v>
      </c>
      <c r="D129" s="97">
        <f t="shared" ref="D129:K133" si="13">D53*100/D$58</f>
        <v>19.483887390866361</v>
      </c>
      <c r="E129" s="96">
        <f t="shared" si="13"/>
        <v>18.760146701615756</v>
      </c>
      <c r="F129" s="94">
        <f t="shared" si="13"/>
        <v>17.691969913844808</v>
      </c>
      <c r="G129" s="94">
        <f t="shared" si="13"/>
        <v>16.401970177040997</v>
      </c>
      <c r="H129" s="94">
        <f t="shared" si="13"/>
        <v>15.62954601079476</v>
      </c>
      <c r="I129" s="94">
        <f t="shared" si="13"/>
        <v>15.855181233921266</v>
      </c>
      <c r="J129" s="94">
        <f t="shared" si="13"/>
        <v>16.502867807767309</v>
      </c>
      <c r="K129" s="95">
        <f t="shared" si="13"/>
        <v>16.919942756140514</v>
      </c>
    </row>
    <row r="130" spans="3:11" s="20" customFormat="1" x14ac:dyDescent="0.2">
      <c r="C130" s="18" t="s">
        <v>187</v>
      </c>
      <c r="D130" s="98">
        <f>D54*100/D$58</f>
        <v>32.893249946721397</v>
      </c>
      <c r="E130" s="35">
        <f>E54*100/E$58</f>
        <v>30.935324922858381</v>
      </c>
      <c r="F130" s="36">
        <f>F54*100/F$58</f>
        <v>29.273825310915274</v>
      </c>
      <c r="G130" s="36">
        <f t="shared" si="13"/>
        <v>28.637676358031833</v>
      </c>
      <c r="H130" s="36">
        <f t="shared" si="13"/>
        <v>28.871773882599431</v>
      </c>
      <c r="I130" s="36">
        <f t="shared" si="13"/>
        <v>28.549790056812213</v>
      </c>
      <c r="J130" s="36">
        <f t="shared" si="13"/>
        <v>28.061091631302496</v>
      </c>
      <c r="K130" s="37">
        <f t="shared" si="13"/>
        <v>27.711184113045668</v>
      </c>
    </row>
    <row r="131" spans="3:11" s="20" customFormat="1" x14ac:dyDescent="0.2">
      <c r="C131" s="18" t="s">
        <v>188</v>
      </c>
      <c r="D131" s="98">
        <f t="shared" si="13"/>
        <v>26.72519054582521</v>
      </c>
      <c r="E131" s="35">
        <f t="shared" si="13"/>
        <v>28.179768738474472</v>
      </c>
      <c r="F131" s="36">
        <f t="shared" si="13"/>
        <v>29.305658498431526</v>
      </c>
      <c r="G131" s="36">
        <f t="shared" si="13"/>
        <v>29.685805694471696</v>
      </c>
      <c r="H131" s="36">
        <f t="shared" si="13"/>
        <v>28.228399281587183</v>
      </c>
      <c r="I131" s="36">
        <f t="shared" si="13"/>
        <v>26.598964768297417</v>
      </c>
      <c r="J131" s="36">
        <f t="shared" si="13"/>
        <v>24.998512152940453</v>
      </c>
      <c r="K131" s="37">
        <f t="shared" si="13"/>
        <v>24.217903998565447</v>
      </c>
    </row>
    <row r="132" spans="3:11" s="20" customFormat="1" x14ac:dyDescent="0.2">
      <c r="C132" s="18" t="s">
        <v>189</v>
      </c>
      <c r="D132" s="98">
        <f t="shared" si="13"/>
        <v>20.897672116587021</v>
      </c>
      <c r="E132" s="35">
        <f t="shared" si="13"/>
        <v>22.124759637051408</v>
      </c>
      <c r="F132" s="36">
        <f t="shared" si="13"/>
        <v>23.728546276808387</v>
      </c>
      <c r="G132" s="36">
        <f t="shared" si="13"/>
        <v>25.27454777045547</v>
      </c>
      <c r="H132" s="36">
        <f t="shared" si="13"/>
        <v>27.270280825018627</v>
      </c>
      <c r="I132" s="36">
        <f t="shared" si="13"/>
        <v>28.996063940969108</v>
      </c>
      <c r="J132" s="36">
        <f t="shared" si="13"/>
        <v>30.437528407989756</v>
      </c>
      <c r="K132" s="37">
        <f t="shared" si="13"/>
        <v>31.150969132248374</v>
      </c>
    </row>
    <row r="133" spans="3:11" s="20" customFormat="1" ht="13.5" thickBot="1" x14ac:dyDescent="0.25">
      <c r="C133" s="105" t="s">
        <v>147</v>
      </c>
      <c r="D133" s="107">
        <f t="shared" si="13"/>
        <v>2.7923420277991804</v>
      </c>
      <c r="E133" s="108">
        <f t="shared" si="13"/>
        <v>3.3170911018123279</v>
      </c>
      <c r="F133" s="109">
        <f t="shared" si="13"/>
        <v>3.7216668383853557</v>
      </c>
      <c r="G133" s="109">
        <f t="shared" si="13"/>
        <v>3.6575604617274116</v>
      </c>
      <c r="H133" s="109">
        <f t="shared" si="13"/>
        <v>4.0163438657012094</v>
      </c>
      <c r="I133" s="109">
        <f t="shared" si="13"/>
        <v>4.2846192838103665</v>
      </c>
      <c r="J133" s="109">
        <f t="shared" si="13"/>
        <v>4.7068665958049678</v>
      </c>
      <c r="K133" s="110">
        <f t="shared" si="13"/>
        <v>5.0418631935643683</v>
      </c>
    </row>
    <row r="134" spans="3:11" s="20" customFormat="1" ht="14.25" thickBot="1" x14ac:dyDescent="0.3">
      <c r="C134" s="111" t="s">
        <v>190</v>
      </c>
      <c r="D134" s="113">
        <f t="shared" ref="D134:K134" si="14">SUM(D129:D132)</f>
        <v>99.999999999999986</v>
      </c>
      <c r="E134" s="114">
        <f t="shared" si="14"/>
        <v>100.00000000000001</v>
      </c>
      <c r="F134" s="115">
        <f t="shared" si="14"/>
        <v>100</v>
      </c>
      <c r="G134" s="115">
        <f t="shared" si="14"/>
        <v>100</v>
      </c>
      <c r="H134" s="115">
        <f t="shared" si="14"/>
        <v>100</v>
      </c>
      <c r="I134" s="115">
        <f t="shared" si="14"/>
        <v>100</v>
      </c>
      <c r="J134" s="115">
        <f t="shared" si="14"/>
        <v>100.00000000000001</v>
      </c>
      <c r="K134" s="116">
        <f t="shared" si="14"/>
        <v>100</v>
      </c>
    </row>
    <row r="135" spans="3:11" s="20" customFormat="1" ht="13.5" thickBot="1" x14ac:dyDescent="0.25">
      <c r="C135" s="34" t="s">
        <v>39</v>
      </c>
      <c r="D135" s="99"/>
      <c r="E135" s="41"/>
      <c r="F135" s="42"/>
      <c r="G135" s="42"/>
      <c r="H135" s="42"/>
      <c r="I135" s="42"/>
      <c r="J135" s="42"/>
      <c r="K135" s="43"/>
    </row>
    <row r="136" spans="3:11" s="20" customFormat="1" ht="13.5" thickBot="1" x14ac:dyDescent="0.25">
      <c r="C136" s="31" t="s">
        <v>14</v>
      </c>
      <c r="D136" s="33"/>
      <c r="E136" s="31"/>
      <c r="F136" s="91"/>
      <c r="G136" s="91"/>
      <c r="H136" s="91"/>
      <c r="I136" s="91"/>
      <c r="J136" s="91"/>
      <c r="K136" s="92"/>
    </row>
    <row r="137" spans="3:11" s="20" customFormat="1" x14ac:dyDescent="0.2">
      <c r="C137" s="21" t="s">
        <v>191</v>
      </c>
      <c r="D137" s="97">
        <f t="shared" ref="D137:K141" si="15">D61*100/D$66</f>
        <v>19.483887390866361</v>
      </c>
      <c r="E137" s="96">
        <f t="shared" si="15"/>
        <v>18.594748141233275</v>
      </c>
      <c r="F137" s="94">
        <f t="shared" si="15"/>
        <v>17.333697799255738</v>
      </c>
      <c r="G137" s="94">
        <f t="shared" si="15"/>
        <v>15.64109844507788</v>
      </c>
      <c r="H137" s="94">
        <f t="shared" si="15"/>
        <v>15.071189092543971</v>
      </c>
      <c r="I137" s="94">
        <f t="shared" si="15"/>
        <v>16.226725045556421</v>
      </c>
      <c r="J137" s="94">
        <f t="shared" si="15"/>
        <v>17.585254460282471</v>
      </c>
      <c r="K137" s="95">
        <f t="shared" si="15"/>
        <v>18.811378981784923</v>
      </c>
    </row>
    <row r="138" spans="3:11" s="20" customFormat="1" x14ac:dyDescent="0.2">
      <c r="C138" s="18" t="s">
        <v>192</v>
      </c>
      <c r="D138" s="98">
        <f>D62*100/D$66</f>
        <v>32.893249946721397</v>
      </c>
      <c r="E138" s="35">
        <f>E62*100/E$66</f>
        <v>30.8294656753637</v>
      </c>
      <c r="F138" s="36">
        <f>F62*100/F$66</f>
        <v>28.983606162210531</v>
      </c>
      <c r="G138" s="36">
        <f t="shared" si="15"/>
        <v>28.240652864874573</v>
      </c>
      <c r="H138" s="36">
        <f t="shared" si="15"/>
        <v>28.246828767100531</v>
      </c>
      <c r="I138" s="36">
        <f t="shared" si="15"/>
        <v>27.371682367453154</v>
      </c>
      <c r="J138" s="36">
        <f t="shared" si="15"/>
        <v>26.440697218155073</v>
      </c>
      <c r="K138" s="37">
        <f t="shared" si="15"/>
        <v>25.453956035667112</v>
      </c>
    </row>
    <row r="139" spans="3:11" s="20" customFormat="1" x14ac:dyDescent="0.2">
      <c r="C139" s="18" t="s">
        <v>193</v>
      </c>
      <c r="D139" s="98">
        <f t="shared" si="15"/>
        <v>26.72519054582521</v>
      </c>
      <c r="E139" s="35">
        <f t="shared" si="15"/>
        <v>28.336392015015072</v>
      </c>
      <c r="F139" s="36">
        <f t="shared" si="15"/>
        <v>29.678664089601224</v>
      </c>
      <c r="G139" s="36">
        <f t="shared" si="15"/>
        <v>30.320444197386152</v>
      </c>
      <c r="H139" s="36">
        <f t="shared" si="15"/>
        <v>28.754349576405037</v>
      </c>
      <c r="I139" s="36">
        <f t="shared" si="15"/>
        <v>26.757612696077263</v>
      </c>
      <c r="J139" s="36">
        <f t="shared" si="15"/>
        <v>24.793777987697446</v>
      </c>
      <c r="K139" s="37">
        <f t="shared" si="15"/>
        <v>23.727231114351792</v>
      </c>
    </row>
    <row r="140" spans="3:11" s="20" customFormat="1" x14ac:dyDescent="0.2">
      <c r="C140" s="18" t="s">
        <v>194</v>
      </c>
      <c r="D140" s="98">
        <f t="shared" si="15"/>
        <v>20.897672116587021</v>
      </c>
      <c r="E140" s="35">
        <f t="shared" si="15"/>
        <v>22.239394168387964</v>
      </c>
      <c r="F140" s="36">
        <f t="shared" si="15"/>
        <v>24.004031948932511</v>
      </c>
      <c r="G140" s="36">
        <f t="shared" si="15"/>
        <v>25.797804492661388</v>
      </c>
      <c r="H140" s="36">
        <f t="shared" si="15"/>
        <v>27.927632563950471</v>
      </c>
      <c r="I140" s="36">
        <f t="shared" si="15"/>
        <v>29.643979890913176</v>
      </c>
      <c r="J140" s="36">
        <f t="shared" si="15"/>
        <v>31.180270333865018</v>
      </c>
      <c r="K140" s="37">
        <f t="shared" si="15"/>
        <v>32.007433868196166</v>
      </c>
    </row>
    <row r="141" spans="3:11" s="20" customFormat="1" ht="13.5" thickBot="1" x14ac:dyDescent="0.25">
      <c r="C141" s="105" t="s">
        <v>150</v>
      </c>
      <c r="D141" s="107">
        <f t="shared" si="15"/>
        <v>2.7923420277991804</v>
      </c>
      <c r="E141" s="108">
        <f t="shared" si="15"/>
        <v>3.3399662357646376</v>
      </c>
      <c r="F141" s="109">
        <f t="shared" si="15"/>
        <v>3.7665237305995691</v>
      </c>
      <c r="G141" s="109">
        <f t="shared" si="15"/>
        <v>3.7148829474721832</v>
      </c>
      <c r="H141" s="109">
        <f t="shared" si="15"/>
        <v>4.1053593371518096</v>
      </c>
      <c r="I141" s="109">
        <f t="shared" si="15"/>
        <v>4.369994363667276</v>
      </c>
      <c r="J141" s="109">
        <f t="shared" si="15"/>
        <v>4.8061136451058077</v>
      </c>
      <c r="K141" s="110">
        <f t="shared" si="15"/>
        <v>5.1677248109907623</v>
      </c>
    </row>
    <row r="142" spans="3:11" s="20" customFormat="1" ht="14.25" thickBot="1" x14ac:dyDescent="0.3">
      <c r="C142" s="111" t="s">
        <v>195</v>
      </c>
      <c r="D142" s="113">
        <f t="shared" ref="D142:K142" si="16">SUM(D137:D140)</f>
        <v>99.999999999999986</v>
      </c>
      <c r="E142" s="114">
        <f t="shared" si="16"/>
        <v>100.00000000000001</v>
      </c>
      <c r="F142" s="115">
        <f t="shared" si="16"/>
        <v>100</v>
      </c>
      <c r="G142" s="115">
        <f t="shared" si="16"/>
        <v>99.999999999999986</v>
      </c>
      <c r="H142" s="115">
        <f t="shared" si="16"/>
        <v>100</v>
      </c>
      <c r="I142" s="115">
        <f t="shared" si="16"/>
        <v>100.00000000000001</v>
      </c>
      <c r="J142" s="115">
        <f t="shared" si="16"/>
        <v>100</v>
      </c>
      <c r="K142" s="116">
        <f t="shared" si="16"/>
        <v>100</v>
      </c>
    </row>
    <row r="143" spans="3:11" s="20" customFormat="1" ht="13.5" thickBot="1" x14ac:dyDescent="0.25">
      <c r="C143" s="34" t="s">
        <v>39</v>
      </c>
      <c r="D143" s="99"/>
      <c r="E143" s="41"/>
      <c r="F143" s="42"/>
      <c r="G143" s="42"/>
      <c r="H143" s="42"/>
      <c r="I143" s="42"/>
      <c r="J143" s="42"/>
      <c r="K143" s="43"/>
    </row>
    <row r="144" spans="3:11" s="20" customFormat="1" ht="13.5" thickBot="1" x14ac:dyDescent="0.25">
      <c r="C144" s="31" t="s">
        <v>15</v>
      </c>
      <c r="D144" s="33"/>
      <c r="E144" s="31"/>
      <c r="F144" s="91"/>
      <c r="G144" s="91"/>
      <c r="H144" s="91"/>
      <c r="I144" s="91"/>
      <c r="J144" s="91"/>
      <c r="K144" s="92"/>
    </row>
    <row r="145" spans="3:32" s="20" customFormat="1" x14ac:dyDescent="0.2">
      <c r="C145" s="21" t="s">
        <v>196</v>
      </c>
      <c r="D145" s="97">
        <f t="shared" ref="D145:K149" si="17">D69*100/D$74</f>
        <v>19.483887390866361</v>
      </c>
      <c r="E145" s="96">
        <f t="shared" si="17"/>
        <v>18.599856201419239</v>
      </c>
      <c r="F145" s="94">
        <f t="shared" si="17"/>
        <v>17.388242435540178</v>
      </c>
      <c r="G145" s="94">
        <f t="shared" si="17"/>
        <v>15.821643998871966</v>
      </c>
      <c r="H145" s="94">
        <f t="shared" si="17"/>
        <v>15.553950473780148</v>
      </c>
      <c r="I145" s="94">
        <f t="shared" si="17"/>
        <v>16.994716922949269</v>
      </c>
      <c r="J145" s="94">
        <f t="shared" si="17"/>
        <v>18.543812787695494</v>
      </c>
      <c r="K145" s="95">
        <f t="shared" si="17"/>
        <v>19.858943227095772</v>
      </c>
    </row>
    <row r="146" spans="3:32" s="20" customFormat="1" x14ac:dyDescent="0.2">
      <c r="C146" s="18" t="s">
        <v>197</v>
      </c>
      <c r="D146" s="98">
        <f>D70*100/D$74</f>
        <v>32.893249946721397</v>
      </c>
      <c r="E146" s="35">
        <f>E70*100/E$74</f>
        <v>30.994033104890569</v>
      </c>
      <c r="F146" s="36">
        <f>F70*100/F$74</f>
        <v>29.387291946015559</v>
      </c>
      <c r="G146" s="36">
        <f t="shared" si="17"/>
        <v>28.850463027382517</v>
      </c>
      <c r="H146" s="36">
        <f t="shared" si="17"/>
        <v>28.904603688779581</v>
      </c>
      <c r="I146" s="36">
        <f t="shared" si="17"/>
        <v>28.027365237343655</v>
      </c>
      <c r="J146" s="36">
        <f t="shared" si="17"/>
        <v>27.105459944078525</v>
      </c>
      <c r="K146" s="37">
        <f t="shared" si="17"/>
        <v>26.204236802676686</v>
      </c>
    </row>
    <row r="147" spans="3:32" s="20" customFormat="1" x14ac:dyDescent="0.2">
      <c r="C147" s="18" t="s">
        <v>198</v>
      </c>
      <c r="D147" s="98">
        <f t="shared" si="17"/>
        <v>26.72519054582521</v>
      </c>
      <c r="E147" s="35">
        <f t="shared" si="17"/>
        <v>28.241115540030702</v>
      </c>
      <c r="F147" s="36">
        <f t="shared" si="17"/>
        <v>29.418996458912236</v>
      </c>
      <c r="G147" s="36">
        <f t="shared" si="17"/>
        <v>29.904822359000683</v>
      </c>
      <c r="H147" s="36">
        <f t="shared" si="17"/>
        <v>28.264241749898936</v>
      </c>
      <c r="I147" s="36">
        <f t="shared" si="17"/>
        <v>26.314791309030195</v>
      </c>
      <c r="J147" s="36">
        <f t="shared" si="17"/>
        <v>24.52330808201485</v>
      </c>
      <c r="K147" s="37">
        <f t="shared" si="17"/>
        <v>23.620658185458506</v>
      </c>
    </row>
    <row r="148" spans="3:32" s="20" customFormat="1" x14ac:dyDescent="0.2">
      <c r="C148" s="18" t="s">
        <v>199</v>
      </c>
      <c r="D148" s="98">
        <f t="shared" si="17"/>
        <v>20.897672116587021</v>
      </c>
      <c r="E148" s="35">
        <f t="shared" si="17"/>
        <v>22.1649951536595</v>
      </c>
      <c r="F148" s="36">
        <f t="shared" si="17"/>
        <v>23.805469159532031</v>
      </c>
      <c r="G148" s="36">
        <f t="shared" si="17"/>
        <v>25.423070614744823</v>
      </c>
      <c r="H148" s="36">
        <f t="shared" si="17"/>
        <v>27.277204087541332</v>
      </c>
      <c r="I148" s="36">
        <f t="shared" si="17"/>
        <v>28.663126530676859</v>
      </c>
      <c r="J148" s="36">
        <f t="shared" si="17"/>
        <v>29.827419186211131</v>
      </c>
      <c r="K148" s="37">
        <f t="shared" si="17"/>
        <v>30.316161784769029</v>
      </c>
    </row>
    <row r="149" spans="3:32" s="20" customFormat="1" ht="13.5" thickBot="1" x14ac:dyDescent="0.25">
      <c r="C149" s="105" t="s">
        <v>153</v>
      </c>
      <c r="D149" s="107">
        <f t="shared" si="17"/>
        <v>2.7923420277991804</v>
      </c>
      <c r="E149" s="108">
        <f t="shared" si="17"/>
        <v>3.3211747249546959</v>
      </c>
      <c r="F149" s="109">
        <f t="shared" si="17"/>
        <v>3.7258879582476814</v>
      </c>
      <c r="G149" s="109">
        <f t="shared" si="17"/>
        <v>3.6548464837834653</v>
      </c>
      <c r="H149" s="109">
        <f t="shared" si="17"/>
        <v>4.0061696357064767</v>
      </c>
      <c r="I149" s="109">
        <f t="shared" si="17"/>
        <v>4.2242919926867311</v>
      </c>
      <c r="J149" s="109">
        <f t="shared" si="17"/>
        <v>4.5957636929691912</v>
      </c>
      <c r="K149" s="110">
        <f t="shared" si="17"/>
        <v>4.8839091260329255</v>
      </c>
    </row>
    <row r="150" spans="3:32" s="20" customFormat="1" ht="14.25" thickBot="1" x14ac:dyDescent="0.3">
      <c r="C150" s="111" t="s">
        <v>200</v>
      </c>
      <c r="D150" s="113">
        <f t="shared" ref="D150:K150" si="18">SUM(D145:D148)</f>
        <v>99.999999999999986</v>
      </c>
      <c r="E150" s="114">
        <f t="shared" si="18"/>
        <v>100.00000000000001</v>
      </c>
      <c r="F150" s="115">
        <f t="shared" si="18"/>
        <v>100</v>
      </c>
      <c r="G150" s="115">
        <f t="shared" si="18"/>
        <v>100</v>
      </c>
      <c r="H150" s="115">
        <f t="shared" si="18"/>
        <v>100</v>
      </c>
      <c r="I150" s="115">
        <f t="shared" si="18"/>
        <v>99.999999999999986</v>
      </c>
      <c r="J150" s="115">
        <f t="shared" si="18"/>
        <v>100</v>
      </c>
      <c r="K150" s="116">
        <f t="shared" si="18"/>
        <v>100</v>
      </c>
    </row>
    <row r="151" spans="3:32" s="20" customFormat="1" x14ac:dyDescent="0.2">
      <c r="C151" s="89"/>
      <c r="D151" s="90"/>
      <c r="E151" s="67"/>
      <c r="F151" s="67"/>
      <c r="G151" s="67"/>
      <c r="H151" s="67"/>
      <c r="I151" s="67"/>
      <c r="J151" s="67"/>
      <c r="K151" s="67"/>
    </row>
    <row r="152" spans="3:32" s="20" customFormat="1" x14ac:dyDescent="0.2">
      <c r="C152" s="89"/>
      <c r="D152" s="90"/>
      <c r="E152" s="67"/>
      <c r="F152" s="67"/>
      <c r="G152" s="67"/>
      <c r="H152" s="67"/>
      <c r="I152" s="67"/>
      <c r="J152" s="67"/>
      <c r="K152" s="67"/>
      <c r="M152" s="18"/>
    </row>
    <row r="153" spans="3:32" s="20" customFormat="1" x14ac:dyDescent="0.2">
      <c r="C153" s="65" t="s">
        <v>24</v>
      </c>
      <c r="D153" s="66"/>
      <c r="E153" s="67"/>
      <c r="F153" s="67"/>
      <c r="G153" s="67"/>
      <c r="H153" s="67"/>
      <c r="I153" s="67"/>
      <c r="J153" s="67"/>
      <c r="K153" s="67"/>
    </row>
    <row r="154" spans="3:32" s="20" customFormat="1" ht="13.5" thickBot="1" x14ac:dyDescent="0.25">
      <c r="C154" s="65"/>
      <c r="D154" s="66"/>
      <c r="E154" s="67"/>
      <c r="F154" s="67"/>
      <c r="G154" s="67"/>
      <c r="H154" s="67"/>
      <c r="I154" s="67"/>
      <c r="J154" s="67"/>
      <c r="K154" s="67"/>
    </row>
    <row r="155" spans="3:32" s="20" customFormat="1" ht="14.25" thickBot="1" x14ac:dyDescent="0.3">
      <c r="C155" s="86"/>
      <c r="D155" s="101">
        <v>2015</v>
      </c>
      <c r="E155" s="102">
        <v>2020</v>
      </c>
      <c r="F155" s="103">
        <v>2025</v>
      </c>
      <c r="G155" s="103">
        <v>2030</v>
      </c>
      <c r="H155" s="103">
        <v>2035</v>
      </c>
      <c r="I155" s="103">
        <v>2040</v>
      </c>
      <c r="J155" s="103">
        <v>2045</v>
      </c>
      <c r="K155" s="104">
        <v>2050</v>
      </c>
      <c r="L155" s="20">
        <v>2055</v>
      </c>
    </row>
    <row r="156" spans="3:32" s="20" customFormat="1" ht="13.5" thickBot="1" x14ac:dyDescent="0.25">
      <c r="C156" s="31" t="s">
        <v>8</v>
      </c>
      <c r="D156" s="33"/>
      <c r="E156" s="31"/>
      <c r="F156" s="91"/>
      <c r="G156" s="91"/>
      <c r="H156" s="91"/>
      <c r="I156" s="91"/>
      <c r="J156" s="91"/>
      <c r="K156" s="92"/>
    </row>
    <row r="157" spans="3:32" s="20" customFormat="1" x14ac:dyDescent="0.2">
      <c r="C157" s="21" t="s">
        <v>156</v>
      </c>
      <c r="D157" s="93">
        <f t="shared" ref="D157:D162" si="19">D5*100/$D5</f>
        <v>100</v>
      </c>
      <c r="E157" s="96"/>
      <c r="F157" s="94"/>
      <c r="G157" s="94"/>
      <c r="H157" s="94"/>
      <c r="I157" s="94"/>
      <c r="J157" s="94"/>
      <c r="K157" s="95"/>
    </row>
    <row r="158" spans="3:32" s="20" customFormat="1" x14ac:dyDescent="0.2">
      <c r="C158" s="18" t="s">
        <v>157</v>
      </c>
      <c r="D158" s="38">
        <f t="shared" si="19"/>
        <v>100</v>
      </c>
      <c r="E158" s="35"/>
      <c r="F158" s="36"/>
      <c r="G158" s="36"/>
      <c r="H158" s="36"/>
      <c r="I158" s="36"/>
      <c r="J158" s="36"/>
      <c r="K158" s="37"/>
    </row>
    <row r="159" spans="3:32" s="20" customFormat="1" x14ac:dyDescent="0.2">
      <c r="C159" s="18" t="s">
        <v>158</v>
      </c>
      <c r="D159" s="38">
        <f t="shared" si="19"/>
        <v>99.999999999999986</v>
      </c>
      <c r="E159" s="35"/>
      <c r="F159" s="36"/>
      <c r="G159" s="36"/>
      <c r="H159" s="36"/>
      <c r="I159" s="36"/>
      <c r="J159" s="36"/>
      <c r="K159" s="37"/>
      <c r="W159" s="26" t="s">
        <v>252</v>
      </c>
      <c r="AF159" s="26" t="s">
        <v>253</v>
      </c>
    </row>
    <row r="160" spans="3:32" s="20" customFormat="1" x14ac:dyDescent="0.2">
      <c r="C160" s="18" t="s">
        <v>159</v>
      </c>
      <c r="D160" s="38">
        <f t="shared" si="19"/>
        <v>100</v>
      </c>
      <c r="E160" s="35"/>
      <c r="F160" s="36"/>
      <c r="G160" s="36"/>
      <c r="H160" s="36"/>
      <c r="I160" s="36"/>
      <c r="J160" s="36"/>
      <c r="K160" s="37"/>
    </row>
    <row r="161" spans="3:14" s="20" customFormat="1" ht="13.5" thickBot="1" x14ac:dyDescent="0.25">
      <c r="C161" s="105" t="s">
        <v>129</v>
      </c>
      <c r="D161" s="106">
        <f t="shared" si="19"/>
        <v>100</v>
      </c>
      <c r="E161" s="108"/>
      <c r="F161" s="109"/>
      <c r="G161" s="109"/>
      <c r="H161" s="109"/>
      <c r="I161" s="109"/>
      <c r="J161" s="109"/>
      <c r="K161" s="110"/>
      <c r="N161" s="76"/>
    </row>
    <row r="162" spans="3:14" s="20" customFormat="1" ht="14.25" thickBot="1" x14ac:dyDescent="0.3">
      <c r="C162" s="111" t="s">
        <v>160</v>
      </c>
      <c r="D162" s="112">
        <f t="shared" si="19"/>
        <v>100</v>
      </c>
      <c r="E162" s="114"/>
      <c r="F162" s="115"/>
      <c r="G162" s="115"/>
      <c r="H162" s="115"/>
      <c r="I162" s="115"/>
      <c r="J162" s="115"/>
      <c r="K162" s="116"/>
    </row>
    <row r="163" spans="3:14" s="20" customFormat="1" ht="13.5" thickBot="1" x14ac:dyDescent="0.25">
      <c r="C163" s="34" t="s">
        <v>39</v>
      </c>
      <c r="D163" s="99"/>
      <c r="E163" s="41"/>
      <c r="F163" s="42"/>
      <c r="G163" s="42"/>
      <c r="H163" s="42"/>
      <c r="I163" s="42"/>
      <c r="J163" s="42"/>
      <c r="K163" s="43"/>
    </row>
    <row r="164" spans="3:14" s="20" customFormat="1" ht="13.5" thickBot="1" x14ac:dyDescent="0.25">
      <c r="C164" s="31" t="s">
        <v>8</v>
      </c>
      <c r="D164" s="33"/>
      <c r="E164" s="31"/>
      <c r="F164" s="91"/>
      <c r="G164" s="91"/>
      <c r="H164" s="91"/>
      <c r="I164" s="91"/>
      <c r="J164" s="91"/>
      <c r="K164" s="92"/>
    </row>
    <row r="165" spans="3:14" s="20" customFormat="1" x14ac:dyDescent="0.2">
      <c r="C165" s="21" t="s">
        <v>161</v>
      </c>
      <c r="D165" s="97">
        <f t="shared" ref="D165:K170" si="20">D13*100/$D13</f>
        <v>100</v>
      </c>
      <c r="E165" s="96">
        <f>E13*100/$D13</f>
        <v>94.652348759725029</v>
      </c>
      <c r="F165" s="94">
        <f t="shared" si="20"/>
        <v>87.569440552250398</v>
      </c>
      <c r="G165" s="94">
        <f t="shared" si="20"/>
        <v>78.351435668306976</v>
      </c>
      <c r="H165" s="94">
        <f t="shared" si="20"/>
        <v>70.806892797221693</v>
      </c>
      <c r="I165" s="94">
        <f t="shared" si="20"/>
        <v>66.324934273713225</v>
      </c>
      <c r="J165" s="94">
        <f t="shared" si="20"/>
        <v>63.101836107986315</v>
      </c>
      <c r="K165" s="95">
        <f t="shared" si="20"/>
        <v>59.683836076019062</v>
      </c>
    </row>
    <row r="166" spans="3:14" s="20" customFormat="1" x14ac:dyDescent="0.2">
      <c r="C166" s="18" t="s">
        <v>162</v>
      </c>
      <c r="D166" s="98">
        <f t="shared" si="20"/>
        <v>100</v>
      </c>
      <c r="E166" s="35">
        <f t="shared" si="20"/>
        <v>91.818631142525888</v>
      </c>
      <c r="F166" s="36">
        <f t="shared" si="20"/>
        <v>83.701611109141226</v>
      </c>
      <c r="G166" s="36">
        <f t="shared" si="20"/>
        <v>77.936746216920724</v>
      </c>
      <c r="H166" s="36">
        <f t="shared" si="20"/>
        <v>74.740220264118705</v>
      </c>
      <c r="I166" s="36">
        <f t="shared" si="20"/>
        <v>70.523329796657734</v>
      </c>
      <c r="J166" s="36">
        <f t="shared" si="20"/>
        <v>66.12403938014161</v>
      </c>
      <c r="K166" s="37">
        <f t="shared" si="20"/>
        <v>61.206576580731273</v>
      </c>
    </row>
    <row r="167" spans="3:14" s="20" customFormat="1" x14ac:dyDescent="0.2">
      <c r="C167" s="18" t="s">
        <v>163</v>
      </c>
      <c r="D167" s="98">
        <f t="shared" si="20"/>
        <v>99.999999999999986</v>
      </c>
      <c r="E167" s="35">
        <f t="shared" si="20"/>
        <v>104.34013220183633</v>
      </c>
      <c r="F167" s="36">
        <f t="shared" si="20"/>
        <v>106.64157689444059</v>
      </c>
      <c r="G167" s="36">
        <f t="shared" si="20"/>
        <v>106.10534761824429</v>
      </c>
      <c r="H167" s="36">
        <f t="shared" si="20"/>
        <v>98.628707368321216</v>
      </c>
      <c r="I167" s="36">
        <f t="shared" si="20"/>
        <v>90.171558081792838</v>
      </c>
      <c r="J167" s="36">
        <f t="shared" si="20"/>
        <v>80.912869368391625</v>
      </c>
      <c r="K167" s="37">
        <f t="shared" si="20"/>
        <v>73.668358637779136</v>
      </c>
    </row>
    <row r="168" spans="3:14" s="20" customFormat="1" x14ac:dyDescent="0.2">
      <c r="C168" s="18" t="s">
        <v>164</v>
      </c>
      <c r="D168" s="98">
        <f t="shared" si="20"/>
        <v>100</v>
      </c>
      <c r="E168" s="35">
        <f t="shared" si="20"/>
        <v>103.56010852095751</v>
      </c>
      <c r="F168" s="36">
        <f t="shared" si="20"/>
        <v>107.69326845757142</v>
      </c>
      <c r="G168" s="36">
        <f t="shared" si="20"/>
        <v>111.60103141677293</v>
      </c>
      <c r="H168" s="36">
        <f t="shared" si="20"/>
        <v>117.55864450383208</v>
      </c>
      <c r="I168" s="36">
        <f t="shared" si="20"/>
        <v>122.26441936118326</v>
      </c>
      <c r="J168" s="36">
        <f t="shared" si="20"/>
        <v>125.31643446563643</v>
      </c>
      <c r="K168" s="37">
        <f t="shared" si="20"/>
        <v>124.61190323376893</v>
      </c>
    </row>
    <row r="169" spans="3:14" s="20" customFormat="1" ht="13.5" thickBot="1" x14ac:dyDescent="0.25">
      <c r="C169" s="105" t="s">
        <v>132</v>
      </c>
      <c r="D169" s="107">
        <f t="shared" si="20"/>
        <v>100</v>
      </c>
      <c r="E169" s="108">
        <f t="shared" si="20"/>
        <v>116.03198298673205</v>
      </c>
      <c r="F169" s="109">
        <f t="shared" si="20"/>
        <v>125.35173797359172</v>
      </c>
      <c r="G169" s="109">
        <f t="shared" si="20"/>
        <v>117.32409773603899</v>
      </c>
      <c r="H169" s="109">
        <f t="shared" si="20"/>
        <v>125.18785353948964</v>
      </c>
      <c r="I169" s="109">
        <f t="shared" si="20"/>
        <v>129.19905416440429</v>
      </c>
      <c r="J169" s="109">
        <f t="shared" si="20"/>
        <v>136.97773374963708</v>
      </c>
      <c r="K169" s="110">
        <f t="shared" si="20"/>
        <v>142.05116169410354</v>
      </c>
    </row>
    <row r="170" spans="3:14" s="20" customFormat="1" ht="14.25" thickBot="1" x14ac:dyDescent="0.3">
      <c r="C170" s="111" t="s">
        <v>165</v>
      </c>
      <c r="D170" s="113">
        <f t="shared" si="20"/>
        <v>100</v>
      </c>
      <c r="E170" s="114">
        <f t="shared" si="20"/>
        <v>98.170839953522218</v>
      </c>
      <c r="F170" s="115">
        <f t="shared" si="20"/>
        <v>95.59966209758575</v>
      </c>
      <c r="G170" s="115">
        <f t="shared" si="20"/>
        <v>92.580708182706175</v>
      </c>
      <c r="H170" s="115">
        <f t="shared" si="20"/>
        <v>89.306152769972002</v>
      </c>
      <c r="I170" s="115">
        <f t="shared" si="20"/>
        <v>85.769028835569301</v>
      </c>
      <c r="J170" s="115">
        <f t="shared" si="20"/>
        <v>81.857372334651245</v>
      </c>
      <c r="K170" s="116">
        <f t="shared" si="20"/>
        <v>77.490559804092314</v>
      </c>
    </row>
    <row r="171" spans="3:14" s="20" customFormat="1" ht="13.5" thickBot="1" x14ac:dyDescent="0.25">
      <c r="C171" s="34" t="s">
        <v>39</v>
      </c>
      <c r="D171" s="99"/>
      <c r="E171" s="41"/>
      <c r="F171" s="42"/>
      <c r="G171" s="42"/>
      <c r="H171" s="42"/>
      <c r="I171" s="42"/>
      <c r="J171" s="42"/>
      <c r="K171" s="43"/>
    </row>
    <row r="172" spans="3:14" s="20" customFormat="1" ht="13.5" thickBot="1" x14ac:dyDescent="0.25">
      <c r="C172" s="31" t="s">
        <v>9</v>
      </c>
      <c r="D172" s="33"/>
      <c r="E172" s="31"/>
      <c r="F172" s="91"/>
      <c r="G172" s="91"/>
      <c r="H172" s="91"/>
      <c r="I172" s="91"/>
      <c r="J172" s="91"/>
      <c r="K172" s="92"/>
    </row>
    <row r="173" spans="3:14" s="20" customFormat="1" x14ac:dyDescent="0.2">
      <c r="C173" s="21" t="s">
        <v>166</v>
      </c>
      <c r="D173" s="97">
        <f>D21*100/$D21</f>
        <v>100</v>
      </c>
      <c r="E173" s="96">
        <f>E21*100/$D21</f>
        <v>94.049152799776238</v>
      </c>
      <c r="F173" s="94">
        <f t="shared" ref="F173:K173" si="21">F21*100/$D21</f>
        <v>86.420852733950213</v>
      </c>
      <c r="G173" s="94">
        <f t="shared" si="21"/>
        <v>78.413781111471508</v>
      </c>
      <c r="H173" s="94">
        <f t="shared" si="21"/>
        <v>74.073441415966428</v>
      </c>
      <c r="I173" s="94">
        <f t="shared" si="21"/>
        <v>73.519055100903685</v>
      </c>
      <c r="J173" s="94">
        <f t="shared" si="21"/>
        <v>74.110751590281879</v>
      </c>
      <c r="K173" s="95">
        <f t="shared" si="21"/>
        <v>72.354452121916125</v>
      </c>
    </row>
    <row r="174" spans="3:14" s="20" customFormat="1" x14ac:dyDescent="0.2">
      <c r="C174" s="18" t="s">
        <v>167</v>
      </c>
      <c r="D174" s="98">
        <f t="shared" ref="D174:K178" si="22">D22*100/$D22</f>
        <v>100</v>
      </c>
      <c r="E174" s="35">
        <f t="shared" si="22"/>
        <v>91.829301359442525</v>
      </c>
      <c r="F174" s="36">
        <f t="shared" si="22"/>
        <v>83.717582357993152</v>
      </c>
      <c r="G174" s="36">
        <f t="shared" si="22"/>
        <v>77.957422648009484</v>
      </c>
      <c r="H174" s="36">
        <f t="shared" si="22"/>
        <v>74.75891699972243</v>
      </c>
      <c r="I174" s="36">
        <f t="shared" si="22"/>
        <v>70.180144551180661</v>
      </c>
      <c r="J174" s="36">
        <f t="shared" si="22"/>
        <v>65.45639736731745</v>
      </c>
      <c r="K174" s="37">
        <f t="shared" si="22"/>
        <v>61.257215074474104</v>
      </c>
    </row>
    <row r="175" spans="3:14" s="20" customFormat="1" x14ac:dyDescent="0.2">
      <c r="C175" s="18" t="s">
        <v>168</v>
      </c>
      <c r="D175" s="98">
        <f t="shared" si="22"/>
        <v>99.999999999999986</v>
      </c>
      <c r="E175" s="35">
        <f t="shared" si="22"/>
        <v>104.38322524540736</v>
      </c>
      <c r="F175" s="36">
        <f t="shared" si="22"/>
        <v>106.77719907112848</v>
      </c>
      <c r="G175" s="36">
        <f t="shared" si="22"/>
        <v>106.37826507319917</v>
      </c>
      <c r="H175" s="36">
        <f t="shared" si="22"/>
        <v>99.014801484977752</v>
      </c>
      <c r="I175" s="36">
        <f t="shared" si="22"/>
        <v>90.628975479844044</v>
      </c>
      <c r="J175" s="36">
        <f t="shared" si="22"/>
        <v>81.391022511882255</v>
      </c>
      <c r="K175" s="37">
        <f t="shared" si="22"/>
        <v>74.133764760996911</v>
      </c>
    </row>
    <row r="176" spans="3:14" s="20" customFormat="1" x14ac:dyDescent="0.2">
      <c r="C176" s="18" t="s">
        <v>169</v>
      </c>
      <c r="D176" s="98">
        <f t="shared" si="22"/>
        <v>100</v>
      </c>
      <c r="E176" s="35">
        <f t="shared" si="22"/>
        <v>104.13211892098204</v>
      </c>
      <c r="F176" s="36">
        <f t="shared" si="22"/>
        <v>109.85390680941954</v>
      </c>
      <c r="G176" s="36">
        <f t="shared" si="22"/>
        <v>115.65877510343586</v>
      </c>
      <c r="H176" s="36">
        <f t="shared" si="22"/>
        <v>123.9390694466358</v>
      </c>
      <c r="I176" s="36">
        <f t="shared" si="22"/>
        <v>131.35717861541576</v>
      </c>
      <c r="J176" s="36">
        <f t="shared" si="22"/>
        <v>137.45147918938929</v>
      </c>
      <c r="K176" s="37">
        <f t="shared" si="22"/>
        <v>139.77520761293806</v>
      </c>
    </row>
    <row r="177" spans="3:11" s="20" customFormat="1" ht="13.5" thickBot="1" x14ac:dyDescent="0.25">
      <c r="C177" s="105" t="s">
        <v>135</v>
      </c>
      <c r="D177" s="107">
        <f t="shared" si="22"/>
        <v>100</v>
      </c>
      <c r="E177" s="108">
        <f t="shared" si="22"/>
        <v>118.57112934685227</v>
      </c>
      <c r="F177" s="109">
        <f t="shared" si="22"/>
        <v>134.88311640818335</v>
      </c>
      <c r="G177" s="109">
        <f t="shared" si="22"/>
        <v>133.04432093782663</v>
      </c>
      <c r="H177" s="109">
        <f t="shared" si="22"/>
        <v>149.70048429572662</v>
      </c>
      <c r="I177" s="109">
        <f t="shared" si="22"/>
        <v>164.34885705741974</v>
      </c>
      <c r="J177" s="109">
        <f t="shared" si="22"/>
        <v>185.15799147099398</v>
      </c>
      <c r="K177" s="110">
        <f t="shared" si="22"/>
        <v>203.5859893940094</v>
      </c>
    </row>
    <row r="178" spans="3:11" s="20" customFormat="1" ht="14.25" thickBot="1" x14ac:dyDescent="0.3">
      <c r="C178" s="111" t="s">
        <v>170</v>
      </c>
      <c r="D178" s="113">
        <f t="shared" si="22"/>
        <v>100</v>
      </c>
      <c r="E178" s="114">
        <f t="shared" si="22"/>
        <v>98.18787726893602</v>
      </c>
      <c r="F178" s="115">
        <f t="shared" si="22"/>
        <v>95.868894406824097</v>
      </c>
      <c r="G178" s="115">
        <f t="shared" si="22"/>
        <v>93.520568329643623</v>
      </c>
      <c r="H178" s="115">
        <f t="shared" si="22"/>
        <v>91.385298060944862</v>
      </c>
      <c r="I178" s="115">
        <f t="shared" si="22"/>
        <v>89.080259142245993</v>
      </c>
      <c r="J178" s="115">
        <f t="shared" si="22"/>
        <v>86.446457070419555</v>
      </c>
      <c r="K178" s="116">
        <f t="shared" si="22"/>
        <v>83.269103316960738</v>
      </c>
    </row>
    <row r="179" spans="3:11" s="20" customFormat="1" ht="13.5" thickBot="1" x14ac:dyDescent="0.25">
      <c r="C179" s="34" t="s">
        <v>39</v>
      </c>
      <c r="D179" s="99"/>
      <c r="E179" s="41"/>
      <c r="F179" s="42"/>
      <c r="G179" s="42"/>
      <c r="H179" s="42"/>
      <c r="I179" s="42"/>
      <c r="J179" s="42"/>
      <c r="K179" s="43"/>
    </row>
    <row r="180" spans="3:11" s="20" customFormat="1" ht="13.5" thickBot="1" x14ac:dyDescent="0.25">
      <c r="C180" s="31" t="s">
        <v>10</v>
      </c>
      <c r="D180" s="33"/>
      <c r="E180" s="31"/>
      <c r="F180" s="91"/>
      <c r="G180" s="91"/>
      <c r="H180" s="91"/>
      <c r="I180" s="91"/>
      <c r="J180" s="91"/>
      <c r="K180" s="92"/>
    </row>
    <row r="181" spans="3:11" s="20" customFormat="1" x14ac:dyDescent="0.2">
      <c r="C181" s="21" t="s">
        <v>171</v>
      </c>
      <c r="D181" s="97">
        <f>D29*100/$D29</f>
        <v>100</v>
      </c>
      <c r="E181" s="96">
        <f>E29*100/$D29</f>
        <v>95.192220511435877</v>
      </c>
      <c r="F181" s="94">
        <f t="shared" ref="F181:K181" si="23">F29*100/$D29</f>
        <v>88.115793226954366</v>
      </c>
      <c r="G181" s="94">
        <f t="shared" si="23"/>
        <v>81.163182244601998</v>
      </c>
      <c r="H181" s="94">
        <f t="shared" si="23"/>
        <v>77.92194375895879</v>
      </c>
      <c r="I181" s="94">
        <f t="shared" si="23"/>
        <v>78.55559808104384</v>
      </c>
      <c r="J181" s="94">
        <f t="shared" si="23"/>
        <v>80.433879418909285</v>
      </c>
      <c r="K181" s="95">
        <f t="shared" si="23"/>
        <v>79.951267091656334</v>
      </c>
    </row>
    <row r="182" spans="3:11" s="20" customFormat="1" x14ac:dyDescent="0.2">
      <c r="C182" s="18" t="s">
        <v>172</v>
      </c>
      <c r="D182" s="98">
        <f t="shared" ref="D182:K186" si="24">D30*100/$D30</f>
        <v>100</v>
      </c>
      <c r="E182" s="35">
        <f t="shared" si="24"/>
        <v>92.696223169462698</v>
      </c>
      <c r="F182" s="36">
        <f t="shared" si="24"/>
        <v>85.392515976732625</v>
      </c>
      <c r="G182" s="36">
        <f t="shared" si="24"/>
        <v>81.112899495849604</v>
      </c>
      <c r="H182" s="36">
        <f t="shared" si="24"/>
        <v>79.30598350806271</v>
      </c>
      <c r="I182" s="36">
        <f t="shared" si="24"/>
        <v>75.938292459581191</v>
      </c>
      <c r="J182" s="36">
        <f t="shared" si="24"/>
        <v>72.129148254079553</v>
      </c>
      <c r="K182" s="37">
        <f t="shared" si="24"/>
        <v>68.789129620704955</v>
      </c>
    </row>
    <row r="183" spans="3:11" s="20" customFormat="1" x14ac:dyDescent="0.2">
      <c r="C183" s="18" t="s">
        <v>173</v>
      </c>
      <c r="D183" s="98">
        <f t="shared" si="24"/>
        <v>99.999999999999986</v>
      </c>
      <c r="E183" s="35">
        <f t="shared" si="24"/>
        <v>103.77597938971256</v>
      </c>
      <c r="F183" s="36">
        <f t="shared" si="24"/>
        <v>105.48088124919417</v>
      </c>
      <c r="G183" s="36">
        <f t="shared" si="24"/>
        <v>104.83244320476703</v>
      </c>
      <c r="H183" s="36">
        <f t="shared" si="24"/>
        <v>97.672760626490671</v>
      </c>
      <c r="I183" s="36">
        <f t="shared" si="24"/>
        <v>90.114677465176882</v>
      </c>
      <c r="J183" s="36">
        <f t="shared" si="24"/>
        <v>82.346292918345227</v>
      </c>
      <c r="K183" s="37">
        <f t="shared" si="24"/>
        <v>76.791477766891845</v>
      </c>
    </row>
    <row r="184" spans="3:11" s="20" customFormat="1" x14ac:dyDescent="0.2">
      <c r="C184" s="18" t="s">
        <v>174</v>
      </c>
      <c r="D184" s="98">
        <f t="shared" si="24"/>
        <v>100</v>
      </c>
      <c r="E184" s="35">
        <f t="shared" si="24"/>
        <v>104.266344022699</v>
      </c>
      <c r="F184" s="36">
        <f t="shared" si="24"/>
        <v>110.0854235533855</v>
      </c>
      <c r="G184" s="36">
        <f t="shared" si="24"/>
        <v>115.88826277349288</v>
      </c>
      <c r="H184" s="36">
        <f t="shared" si="24"/>
        <v>123.9666870030386</v>
      </c>
      <c r="I184" s="36">
        <f t="shared" si="24"/>
        <v>131.02966008101691</v>
      </c>
      <c r="J184" s="36">
        <f t="shared" si="24"/>
        <v>136.70362791882496</v>
      </c>
      <c r="K184" s="37">
        <f t="shared" si="24"/>
        <v>138.81257039119868</v>
      </c>
    </row>
    <row r="185" spans="3:11" s="20" customFormat="1" ht="13.5" thickBot="1" x14ac:dyDescent="0.25">
      <c r="C185" s="105" t="s">
        <v>138</v>
      </c>
      <c r="D185" s="107">
        <f t="shared" si="24"/>
        <v>100</v>
      </c>
      <c r="E185" s="108">
        <f t="shared" si="24"/>
        <v>118.61778420113262</v>
      </c>
      <c r="F185" s="109">
        <f t="shared" si="24"/>
        <v>134.9859630313945</v>
      </c>
      <c r="G185" s="109">
        <f t="shared" si="24"/>
        <v>133.34204598133388</v>
      </c>
      <c r="H185" s="109">
        <f t="shared" si="24"/>
        <v>150.35317577482272</v>
      </c>
      <c r="I185" s="109">
        <f t="shared" si="24"/>
        <v>165.42153992997888</v>
      </c>
      <c r="J185" s="109">
        <f t="shared" si="24"/>
        <v>186.38035041678353</v>
      </c>
      <c r="K185" s="110">
        <f t="shared" si="24"/>
        <v>204.40672002758831</v>
      </c>
    </row>
    <row r="186" spans="3:11" s="20" customFormat="1" ht="14.25" thickBot="1" x14ac:dyDescent="0.3">
      <c r="C186" s="111" t="s">
        <v>175</v>
      </c>
      <c r="D186" s="113">
        <f t="shared" si="24"/>
        <v>100</v>
      </c>
      <c r="E186" s="114">
        <f t="shared" si="24"/>
        <v>98.561512362128653</v>
      </c>
      <c r="F186" s="115">
        <f t="shared" si="24"/>
        <v>96.452013007534433</v>
      </c>
      <c r="G186" s="115">
        <f t="shared" si="24"/>
        <v>94.729031177915928</v>
      </c>
      <c r="H186" s="115">
        <f t="shared" si="24"/>
        <v>93.277922325270552</v>
      </c>
      <c r="I186" s="115">
        <f t="shared" si="24"/>
        <v>91.749724614868256</v>
      </c>
      <c r="J186" s="115">
        <f t="shared" si="24"/>
        <v>89.97234713354743</v>
      </c>
      <c r="K186" s="116">
        <f t="shared" si="24"/>
        <v>87.735859763137881</v>
      </c>
    </row>
    <row r="187" spans="3:11" s="20" customFormat="1" ht="13.5" thickBot="1" x14ac:dyDescent="0.25">
      <c r="C187" s="34" t="s">
        <v>39</v>
      </c>
      <c r="D187" s="99"/>
      <c r="E187" s="41"/>
      <c r="F187" s="42"/>
      <c r="G187" s="42"/>
      <c r="H187" s="42"/>
      <c r="I187" s="42"/>
      <c r="J187" s="42"/>
      <c r="K187" s="43"/>
    </row>
    <row r="188" spans="3:11" s="20" customFormat="1" ht="13.5" thickBot="1" x14ac:dyDescent="0.25">
      <c r="C188" s="31" t="s">
        <v>11</v>
      </c>
      <c r="D188" s="33"/>
      <c r="E188" s="31"/>
      <c r="F188" s="91"/>
      <c r="G188" s="91"/>
      <c r="H188" s="91"/>
      <c r="I188" s="91"/>
      <c r="J188" s="91"/>
      <c r="K188" s="92"/>
    </row>
    <row r="189" spans="3:11" s="20" customFormat="1" x14ac:dyDescent="0.2">
      <c r="C189" s="21" t="s">
        <v>176</v>
      </c>
      <c r="D189" s="97">
        <f>D37*100/$D37</f>
        <v>100</v>
      </c>
      <c r="E189" s="96">
        <f>E37*100/$D37</f>
        <v>95.831209389652017</v>
      </c>
      <c r="F189" s="94">
        <f t="shared" ref="F189:K189" si="25">F37*100/$D37</f>
        <v>89.696957715765308</v>
      </c>
      <c r="G189" s="94">
        <f t="shared" si="25"/>
        <v>84.060171962879963</v>
      </c>
      <c r="H189" s="94">
        <f t="shared" si="25"/>
        <v>82.322648139588537</v>
      </c>
      <c r="I189" s="94">
        <f t="shared" si="25"/>
        <v>84.343136485926308</v>
      </c>
      <c r="J189" s="94">
        <f t="shared" si="25"/>
        <v>87.278888557136895</v>
      </c>
      <c r="K189" s="95">
        <f t="shared" si="25"/>
        <v>87.434527879677077</v>
      </c>
    </row>
    <row r="190" spans="3:11" s="20" customFormat="1" x14ac:dyDescent="0.2">
      <c r="C190" s="18" t="s">
        <v>177</v>
      </c>
      <c r="D190" s="98">
        <f t="shared" ref="D190:K194" si="26">D38*100/$D38</f>
        <v>100</v>
      </c>
      <c r="E190" s="35">
        <f t="shared" si="26"/>
        <v>93.714283696834187</v>
      </c>
      <c r="F190" s="36">
        <f t="shared" si="26"/>
        <v>87.569264315138739</v>
      </c>
      <c r="G190" s="36">
        <f t="shared" si="26"/>
        <v>84.369080921072211</v>
      </c>
      <c r="H190" s="36">
        <f t="shared" si="26"/>
        <v>83.346307735452584</v>
      </c>
      <c r="I190" s="36">
        <f t="shared" si="26"/>
        <v>80.633560184624997</v>
      </c>
      <c r="J190" s="36">
        <f t="shared" si="26"/>
        <v>77.541398226029315</v>
      </c>
      <c r="K190" s="37">
        <f t="shared" si="26"/>
        <v>75.072392493520496</v>
      </c>
    </row>
    <row r="191" spans="3:11" s="20" customFormat="1" x14ac:dyDescent="0.2">
      <c r="C191" s="18" t="s">
        <v>178</v>
      </c>
      <c r="D191" s="98">
        <f t="shared" si="26"/>
        <v>99.999999999999986</v>
      </c>
      <c r="E191" s="35">
        <f t="shared" si="26"/>
        <v>104.0230566268949</v>
      </c>
      <c r="F191" s="36">
        <f t="shared" si="26"/>
        <v>105.82664170562791</v>
      </c>
      <c r="G191" s="36">
        <f t="shared" si="26"/>
        <v>105.4333126850896</v>
      </c>
      <c r="H191" s="36">
        <f t="shared" si="26"/>
        <v>98.819997191132543</v>
      </c>
      <c r="I191" s="36">
        <f t="shared" si="26"/>
        <v>92.12749787378192</v>
      </c>
      <c r="J191" s="36">
        <f t="shared" si="26"/>
        <v>85.52928035575394</v>
      </c>
      <c r="K191" s="37">
        <f t="shared" si="26"/>
        <v>81.12808177509271</v>
      </c>
    </row>
    <row r="192" spans="3:11" s="20" customFormat="1" x14ac:dyDescent="0.2">
      <c r="C192" s="18" t="s">
        <v>179</v>
      </c>
      <c r="D192" s="98">
        <f t="shared" si="26"/>
        <v>100</v>
      </c>
      <c r="E192" s="35">
        <f t="shared" si="26"/>
        <v>104.51620948257137</v>
      </c>
      <c r="F192" s="36">
        <f t="shared" si="26"/>
        <v>110.49820494955011</v>
      </c>
      <c r="G192" s="36">
        <f t="shared" si="26"/>
        <v>116.46040262405944</v>
      </c>
      <c r="H192" s="36">
        <f t="shared" si="26"/>
        <v>124.66135900084015</v>
      </c>
      <c r="I192" s="36">
        <f t="shared" si="26"/>
        <v>131.83080732097667</v>
      </c>
      <c r="J192" s="36">
        <f t="shared" si="26"/>
        <v>137.65045265708901</v>
      </c>
      <c r="K192" s="37">
        <f t="shared" si="26"/>
        <v>140.08852978592975</v>
      </c>
    </row>
    <row r="193" spans="3:11" s="20" customFormat="1" ht="13.5" thickBot="1" x14ac:dyDescent="0.25">
      <c r="C193" s="105" t="s">
        <v>141</v>
      </c>
      <c r="D193" s="107">
        <f t="shared" si="26"/>
        <v>100</v>
      </c>
      <c r="E193" s="108">
        <f t="shared" si="26"/>
        <v>118.63092110445635</v>
      </c>
      <c r="F193" s="109">
        <f t="shared" si="26"/>
        <v>135.14862860444114</v>
      </c>
      <c r="G193" s="109">
        <f t="shared" si="26"/>
        <v>133.77600908297407</v>
      </c>
      <c r="H193" s="109">
        <f t="shared" si="26"/>
        <v>151.05831126047272</v>
      </c>
      <c r="I193" s="109">
        <f t="shared" si="26"/>
        <v>166.3870502897945</v>
      </c>
      <c r="J193" s="109">
        <f t="shared" si="26"/>
        <v>187.60701287681189</v>
      </c>
      <c r="K193" s="110">
        <f t="shared" si="26"/>
        <v>205.88973200546192</v>
      </c>
    </row>
    <row r="194" spans="3:11" s="20" customFormat="1" ht="14.25" thickBot="1" x14ac:dyDescent="0.3">
      <c r="C194" s="111" t="s">
        <v>180</v>
      </c>
      <c r="D194" s="113">
        <f t="shared" si="26"/>
        <v>100</v>
      </c>
      <c r="E194" s="114">
        <f t="shared" si="26"/>
        <v>99.139133356446692</v>
      </c>
      <c r="F194" s="115">
        <f t="shared" si="26"/>
        <v>97.654755431204535</v>
      </c>
      <c r="G194" s="115">
        <f t="shared" si="26"/>
        <v>96.644688710835027</v>
      </c>
      <c r="H194" s="115">
        <f t="shared" si="26"/>
        <v>95.916115992268885</v>
      </c>
      <c r="I194" s="115">
        <f t="shared" si="26"/>
        <v>95.127139441767937</v>
      </c>
      <c r="J194" s="115">
        <f t="shared" si="26"/>
        <v>94.134809703967321</v>
      </c>
      <c r="K194" s="116">
        <f t="shared" si="26"/>
        <v>92.686270724866716</v>
      </c>
    </row>
    <row r="195" spans="3:11" s="20" customFormat="1" ht="13.5" thickBot="1" x14ac:dyDescent="0.25">
      <c r="C195" s="34" t="s">
        <v>31</v>
      </c>
      <c r="D195" s="99"/>
      <c r="E195" s="41"/>
      <c r="F195" s="42"/>
      <c r="G195" s="42"/>
      <c r="H195" s="42"/>
      <c r="I195" s="42"/>
      <c r="J195" s="42"/>
      <c r="K195" s="43"/>
    </row>
    <row r="196" spans="3:11" s="20" customFormat="1" ht="13.5" thickBot="1" x14ac:dyDescent="0.25">
      <c r="C196" s="31" t="s">
        <v>12</v>
      </c>
      <c r="D196" s="33"/>
      <c r="E196" s="31"/>
      <c r="F196" s="91"/>
      <c r="G196" s="91"/>
      <c r="H196" s="91"/>
      <c r="I196" s="91"/>
      <c r="J196" s="91"/>
      <c r="K196" s="92"/>
    </row>
    <row r="197" spans="3:11" s="20" customFormat="1" x14ac:dyDescent="0.2">
      <c r="C197" s="21" t="s">
        <v>181</v>
      </c>
      <c r="D197" s="97">
        <f>D45*100/$D45</f>
        <v>100</v>
      </c>
      <c r="E197" s="96">
        <f>E45*100/$D45</f>
        <v>93.937927568361459</v>
      </c>
      <c r="F197" s="94">
        <f t="shared" ref="F197:K197" si="27">F45*100/$D45</f>
        <v>85.308966877292178</v>
      </c>
      <c r="G197" s="94">
        <f t="shared" si="27"/>
        <v>75.757663451905884</v>
      </c>
      <c r="H197" s="94">
        <f t="shared" si="27"/>
        <v>68.445736917028313</v>
      </c>
      <c r="I197" s="94">
        <f t="shared" si="27"/>
        <v>66.032925798544071</v>
      </c>
      <c r="J197" s="94">
        <f t="shared" si="27"/>
        <v>65.481365326289449</v>
      </c>
      <c r="K197" s="95">
        <f t="shared" si="27"/>
        <v>63.91889839779531</v>
      </c>
    </row>
    <row r="198" spans="3:11" s="20" customFormat="1" x14ac:dyDescent="0.2">
      <c r="C198" s="18" t="s">
        <v>182</v>
      </c>
      <c r="D198" s="98">
        <f t="shared" ref="D198:K202" si="28">D46*100/$D46</f>
        <v>100</v>
      </c>
      <c r="E198" s="35">
        <f t="shared" si="28"/>
        <v>91.356508759851934</v>
      </c>
      <c r="F198" s="36">
        <f t="shared" si="28"/>
        <v>82.795639052802954</v>
      </c>
      <c r="G198" s="36">
        <f t="shared" si="28"/>
        <v>77.675649603835865</v>
      </c>
      <c r="H198" s="36">
        <f t="shared" si="28"/>
        <v>75.097048251741626</v>
      </c>
      <c r="I198" s="36">
        <f t="shared" si="28"/>
        <v>71.17382192838582</v>
      </c>
      <c r="J198" s="36">
        <f t="shared" si="28"/>
        <v>66.769234155166899</v>
      </c>
      <c r="K198" s="37">
        <f t="shared" si="28"/>
        <v>62.405725096964687</v>
      </c>
    </row>
    <row r="199" spans="3:11" s="20" customFormat="1" x14ac:dyDescent="0.2">
      <c r="C199" s="18" t="s">
        <v>183</v>
      </c>
      <c r="D199" s="98">
        <f t="shared" si="28"/>
        <v>99.999999999999986</v>
      </c>
      <c r="E199" s="35">
        <f t="shared" si="28"/>
        <v>103.31978331267669</v>
      </c>
      <c r="F199" s="36">
        <f t="shared" si="28"/>
        <v>104.35007094673085</v>
      </c>
      <c r="G199" s="36">
        <f t="shared" si="28"/>
        <v>102.65158024630438</v>
      </c>
      <c r="H199" s="36">
        <f t="shared" si="28"/>
        <v>94.081533484175466</v>
      </c>
      <c r="I199" s="36">
        <f t="shared" si="28"/>
        <v>84.988904508267112</v>
      </c>
      <c r="J199" s="36">
        <f t="shared" si="28"/>
        <v>75.865943218566926</v>
      </c>
      <c r="K199" s="37">
        <f t="shared" si="28"/>
        <v>69.360451871576402</v>
      </c>
    </row>
    <row r="200" spans="3:11" s="20" customFormat="1" x14ac:dyDescent="0.2">
      <c r="C200" s="18" t="s">
        <v>184</v>
      </c>
      <c r="D200" s="98">
        <f t="shared" si="28"/>
        <v>100</v>
      </c>
      <c r="E200" s="35">
        <f t="shared" si="28"/>
        <v>103.738577683052</v>
      </c>
      <c r="F200" s="36">
        <f t="shared" si="28"/>
        <v>108.00064692057276</v>
      </c>
      <c r="G200" s="36">
        <f t="shared" si="28"/>
        <v>111.86256012196763</v>
      </c>
      <c r="H200" s="36">
        <f t="shared" si="28"/>
        <v>116.97736166470746</v>
      </c>
      <c r="I200" s="36">
        <f t="shared" si="28"/>
        <v>120.51362699881219</v>
      </c>
      <c r="J200" s="36">
        <f t="shared" si="28"/>
        <v>122.14747517976697</v>
      </c>
      <c r="K200" s="37">
        <f t="shared" si="28"/>
        <v>119.93077725781916</v>
      </c>
    </row>
    <row r="201" spans="3:11" s="20" customFormat="1" ht="13.5" thickBot="1" x14ac:dyDescent="0.25">
      <c r="C201" s="105" t="s">
        <v>144</v>
      </c>
      <c r="D201" s="107">
        <f t="shared" si="28"/>
        <v>100</v>
      </c>
      <c r="E201" s="108">
        <f t="shared" si="28"/>
        <v>116.66581734312433</v>
      </c>
      <c r="F201" s="109">
        <f t="shared" si="28"/>
        <v>127.09438031506102</v>
      </c>
      <c r="G201" s="109">
        <f t="shared" si="28"/>
        <v>121.35182017554885</v>
      </c>
      <c r="H201" s="109">
        <f t="shared" si="28"/>
        <v>129.0513714415419</v>
      </c>
      <c r="I201" s="109">
        <f t="shared" si="28"/>
        <v>133.30768628169824</v>
      </c>
      <c r="J201" s="109">
        <f t="shared" si="28"/>
        <v>141.42064302375476</v>
      </c>
      <c r="K201" s="110">
        <f t="shared" si="28"/>
        <v>145.59192476095927</v>
      </c>
    </row>
    <row r="202" spans="3:11" s="20" customFormat="1" ht="14.25" thickBot="1" x14ac:dyDescent="0.3">
      <c r="C202" s="111" t="s">
        <v>185</v>
      </c>
      <c r="D202" s="113">
        <f t="shared" si="28"/>
        <v>100</v>
      </c>
      <c r="E202" s="114">
        <f t="shared" si="28"/>
        <v>97.644241578171361</v>
      </c>
      <c r="F202" s="115">
        <f t="shared" si="28"/>
        <v>94.313055911778591</v>
      </c>
      <c r="G202" s="115">
        <f t="shared" si="28"/>
        <v>91.121084863484441</v>
      </c>
      <c r="H202" s="115">
        <f t="shared" si="28"/>
        <v>87.626764672222762</v>
      </c>
      <c r="I202" s="115">
        <f t="shared" si="28"/>
        <v>84.175153345683313</v>
      </c>
      <c r="J202" s="115">
        <f t="shared" si="28"/>
        <v>80.522183306653545</v>
      </c>
      <c r="K202" s="116">
        <f t="shared" si="28"/>
        <v>76.580610846854711</v>
      </c>
    </row>
    <row r="203" spans="3:11" s="20" customFormat="1" ht="13.5" thickBot="1" x14ac:dyDescent="0.25">
      <c r="C203" s="34" t="s">
        <v>39</v>
      </c>
      <c r="D203" s="99"/>
      <c r="E203" s="41"/>
      <c r="F203" s="42"/>
      <c r="G203" s="42"/>
      <c r="H203" s="42"/>
      <c r="I203" s="42"/>
      <c r="J203" s="42"/>
      <c r="K203" s="43"/>
    </row>
    <row r="204" spans="3:11" s="20" customFormat="1" ht="13.5" thickBot="1" x14ac:dyDescent="0.25">
      <c r="C204" s="31" t="s">
        <v>13</v>
      </c>
      <c r="D204" s="33"/>
      <c r="E204" s="31"/>
      <c r="F204" s="91"/>
      <c r="G204" s="91"/>
      <c r="H204" s="91"/>
      <c r="I204" s="91"/>
      <c r="J204" s="91"/>
      <c r="K204" s="92"/>
    </row>
    <row r="205" spans="3:11" s="20" customFormat="1" x14ac:dyDescent="0.2">
      <c r="C205" s="21" t="s">
        <v>186</v>
      </c>
      <c r="D205" s="97">
        <f>D53*100/$D53</f>
        <v>100</v>
      </c>
      <c r="E205" s="96">
        <f>E53*100/$D53</f>
        <v>94.572331700548489</v>
      </c>
      <c r="F205" s="94">
        <f t="shared" ref="F205:K205" si="29">F53*100/$D53</f>
        <v>86.695255512158553</v>
      </c>
      <c r="G205" s="94">
        <f t="shared" si="29"/>
        <v>78.249273865616573</v>
      </c>
      <c r="H205" s="94">
        <f t="shared" si="29"/>
        <v>72.316408576643624</v>
      </c>
      <c r="I205" s="94">
        <f t="shared" si="29"/>
        <v>71.117614021887661</v>
      </c>
      <c r="J205" s="94">
        <f t="shared" si="29"/>
        <v>71.536125009286152</v>
      </c>
      <c r="K205" s="95">
        <f t="shared" si="29"/>
        <v>70.539710400675673</v>
      </c>
    </row>
    <row r="206" spans="3:11" s="20" customFormat="1" x14ac:dyDescent="0.2">
      <c r="C206" s="18" t="s">
        <v>187</v>
      </c>
      <c r="D206" s="98">
        <f t="shared" ref="D206:K210" si="30">D54*100/$D54</f>
        <v>100</v>
      </c>
      <c r="E206" s="35">
        <f t="shared" si="30"/>
        <v>92.374345485842682</v>
      </c>
      <c r="F206" s="36">
        <f t="shared" si="30"/>
        <v>84.970356693804959</v>
      </c>
      <c r="G206" s="36">
        <f t="shared" si="30"/>
        <v>80.926526584500351</v>
      </c>
      <c r="H206" s="36">
        <f t="shared" si="30"/>
        <v>79.128472100253845</v>
      </c>
      <c r="I206" s="36">
        <f t="shared" si="30"/>
        <v>75.853864547211003</v>
      </c>
      <c r="J206" s="36">
        <f t="shared" si="30"/>
        <v>72.050894724303518</v>
      </c>
      <c r="K206" s="37">
        <f t="shared" si="30"/>
        <v>68.431914844277102</v>
      </c>
    </row>
    <row r="207" spans="3:11" s="20" customFormat="1" x14ac:dyDescent="0.2">
      <c r="C207" s="18" t="s">
        <v>188</v>
      </c>
      <c r="D207" s="98">
        <f t="shared" si="30"/>
        <v>99.999999999999986</v>
      </c>
      <c r="E207" s="35">
        <f t="shared" si="30"/>
        <v>103.56668891274563</v>
      </c>
      <c r="F207" s="36">
        <f t="shared" si="30"/>
        <v>104.69487523917904</v>
      </c>
      <c r="G207" s="36">
        <f t="shared" si="30"/>
        <v>103.24949572047021</v>
      </c>
      <c r="H207" s="36">
        <f t="shared" si="30"/>
        <v>95.220737047093479</v>
      </c>
      <c r="I207" s="36">
        <f t="shared" si="30"/>
        <v>86.981221413014637</v>
      </c>
      <c r="J207" s="36">
        <f t="shared" si="30"/>
        <v>79.001429992323722</v>
      </c>
      <c r="K207" s="37">
        <f t="shared" si="30"/>
        <v>73.608189670632186</v>
      </c>
    </row>
    <row r="208" spans="3:11" s="20" customFormat="1" x14ac:dyDescent="0.2">
      <c r="C208" s="18" t="s">
        <v>189</v>
      </c>
      <c r="D208" s="98">
        <f t="shared" si="30"/>
        <v>100</v>
      </c>
      <c r="E208" s="35">
        <f t="shared" si="30"/>
        <v>103.988216061616</v>
      </c>
      <c r="F208" s="36">
        <f t="shared" si="30"/>
        <v>108.40965712975328</v>
      </c>
      <c r="G208" s="36">
        <f t="shared" si="30"/>
        <v>112.42046876116116</v>
      </c>
      <c r="H208" s="36">
        <f t="shared" si="30"/>
        <v>117.64075328939811</v>
      </c>
      <c r="I208" s="36">
        <f t="shared" si="30"/>
        <v>121.26143850540221</v>
      </c>
      <c r="J208" s="36">
        <f t="shared" si="30"/>
        <v>123.01358474968146</v>
      </c>
      <c r="K208" s="37">
        <f t="shared" si="30"/>
        <v>121.08324333218765</v>
      </c>
    </row>
    <row r="209" spans="3:11" s="20" customFormat="1" ht="13.5" thickBot="1" x14ac:dyDescent="0.25">
      <c r="C209" s="105" t="s">
        <v>147</v>
      </c>
      <c r="D209" s="107">
        <f t="shared" si="30"/>
        <v>100</v>
      </c>
      <c r="E209" s="108">
        <f t="shared" si="30"/>
        <v>116.67888325582584</v>
      </c>
      <c r="F209" s="109">
        <f t="shared" si="30"/>
        <v>127.25171067062499</v>
      </c>
      <c r="G209" s="109">
        <f t="shared" si="30"/>
        <v>121.75388001672988</v>
      </c>
      <c r="H209" s="109">
        <f t="shared" si="30"/>
        <v>129.66667451877339</v>
      </c>
      <c r="I209" s="109">
        <f t="shared" si="30"/>
        <v>134.09889619792511</v>
      </c>
      <c r="J209" s="109">
        <f t="shared" si="30"/>
        <v>142.36553941210261</v>
      </c>
      <c r="K209" s="110">
        <f t="shared" si="30"/>
        <v>146.66714499516738</v>
      </c>
    </row>
    <row r="210" spans="3:11" s="20" customFormat="1" ht="14.25" thickBot="1" x14ac:dyDescent="0.3">
      <c r="C210" s="111" t="s">
        <v>190</v>
      </c>
      <c r="D210" s="113">
        <f t="shared" si="30"/>
        <v>100</v>
      </c>
      <c r="E210" s="114">
        <f t="shared" si="30"/>
        <v>98.220802345135553</v>
      </c>
      <c r="F210" s="115">
        <f t="shared" si="30"/>
        <v>95.476117354203453</v>
      </c>
      <c r="G210" s="115">
        <f t="shared" si="30"/>
        <v>92.952250489323902</v>
      </c>
      <c r="H210" s="115">
        <f t="shared" si="30"/>
        <v>90.150076032026661</v>
      </c>
      <c r="I210" s="115">
        <f t="shared" si="30"/>
        <v>87.393992075287215</v>
      </c>
      <c r="J210" s="115">
        <f t="shared" si="30"/>
        <v>84.458157230336511</v>
      </c>
      <c r="K210" s="116">
        <f t="shared" si="30"/>
        <v>81.22886665986519</v>
      </c>
    </row>
    <row r="211" spans="3:11" s="20" customFormat="1" ht="13.5" thickBot="1" x14ac:dyDescent="0.25">
      <c r="C211" s="34" t="s">
        <v>39</v>
      </c>
      <c r="D211" s="99"/>
      <c r="E211" s="41"/>
      <c r="F211" s="42"/>
      <c r="G211" s="42"/>
      <c r="H211" s="42"/>
      <c r="I211" s="42"/>
      <c r="J211" s="42"/>
      <c r="K211" s="43"/>
    </row>
    <row r="212" spans="3:11" s="20" customFormat="1" ht="13.5" thickBot="1" x14ac:dyDescent="0.25">
      <c r="C212" s="31" t="s">
        <v>14</v>
      </c>
      <c r="D212" s="33"/>
      <c r="E212" s="31"/>
      <c r="F212" s="91"/>
      <c r="G212" s="91"/>
      <c r="H212" s="91"/>
      <c r="I212" s="91"/>
      <c r="J212" s="91"/>
      <c r="K212" s="92"/>
    </row>
    <row r="213" spans="3:11" s="20" customFormat="1" x14ac:dyDescent="0.2">
      <c r="C213" s="21" t="s">
        <v>191</v>
      </c>
      <c r="D213" s="97">
        <f>D61*100/$D61</f>
        <v>100</v>
      </c>
      <c r="E213" s="96">
        <f>E61*100/$D61</f>
        <v>93.058765398834964</v>
      </c>
      <c r="F213" s="94">
        <f t="shared" ref="F213:K213" si="31">F61*100/$D61</f>
        <v>83.696760077830419</v>
      </c>
      <c r="G213" s="94">
        <f t="shared" si="31"/>
        <v>72.783365204849702</v>
      </c>
      <c r="H213" s="94">
        <f t="shared" si="31"/>
        <v>67.842749703661738</v>
      </c>
      <c r="I213" s="94">
        <f t="shared" si="31"/>
        <v>70.953580198050574</v>
      </c>
      <c r="J213" s="94">
        <f t="shared" si="31"/>
        <v>74.17041046253938</v>
      </c>
      <c r="K213" s="95">
        <f t="shared" si="31"/>
        <v>75.958586026199356</v>
      </c>
    </row>
    <row r="214" spans="3:11" s="20" customFormat="1" x14ac:dyDescent="0.2">
      <c r="C214" s="18" t="s">
        <v>192</v>
      </c>
      <c r="D214" s="98">
        <f t="shared" ref="D214:K218" si="32">D62*100/$D62</f>
        <v>100</v>
      </c>
      <c r="E214" s="35">
        <f t="shared" si="32"/>
        <v>91.390659137005414</v>
      </c>
      <c r="F214" s="36">
        <f t="shared" si="32"/>
        <v>82.896972804637386</v>
      </c>
      <c r="G214" s="36">
        <f t="shared" si="32"/>
        <v>77.84100607300887</v>
      </c>
      <c r="H214" s="36">
        <f t="shared" si="32"/>
        <v>75.31724850597486</v>
      </c>
      <c r="I214" s="36">
        <f t="shared" si="32"/>
        <v>70.89469756337634</v>
      </c>
      <c r="J214" s="36">
        <f t="shared" si="32"/>
        <v>66.057746508101985</v>
      </c>
      <c r="K214" s="37">
        <f t="shared" si="32"/>
        <v>60.880800490005974</v>
      </c>
    </row>
    <row r="215" spans="3:11" s="20" customFormat="1" x14ac:dyDescent="0.2">
      <c r="C215" s="18" t="s">
        <v>193</v>
      </c>
      <c r="D215" s="98">
        <f t="shared" si="32"/>
        <v>99.999999999999986</v>
      </c>
      <c r="E215" s="35">
        <f t="shared" si="32"/>
        <v>103.38709645922799</v>
      </c>
      <c r="F215" s="36">
        <f t="shared" si="32"/>
        <v>104.47600918330772</v>
      </c>
      <c r="G215" s="36">
        <f t="shared" si="32"/>
        <v>102.86206582777277</v>
      </c>
      <c r="H215" s="36">
        <f t="shared" si="32"/>
        <v>94.365723030704913</v>
      </c>
      <c r="I215" s="36">
        <f t="shared" si="32"/>
        <v>85.299326197713782</v>
      </c>
      <c r="J215" s="36">
        <f t="shared" si="32"/>
        <v>76.23941128014755</v>
      </c>
      <c r="K215" s="37">
        <f t="shared" si="32"/>
        <v>69.848663359606874</v>
      </c>
    </row>
    <row r="216" spans="3:11" s="20" customFormat="1" x14ac:dyDescent="0.2">
      <c r="C216" s="18" t="s">
        <v>194</v>
      </c>
      <c r="D216" s="98">
        <f t="shared" si="32"/>
        <v>100</v>
      </c>
      <c r="E216" s="35">
        <f t="shared" si="32"/>
        <v>103.76900164320038</v>
      </c>
      <c r="F216" s="36">
        <f t="shared" si="32"/>
        <v>108.0635728136261</v>
      </c>
      <c r="G216" s="36">
        <f t="shared" si="32"/>
        <v>111.92454290091872</v>
      </c>
      <c r="H216" s="36">
        <f t="shared" si="32"/>
        <v>117.21083098860645</v>
      </c>
      <c r="I216" s="36">
        <f t="shared" si="32"/>
        <v>120.85305877571955</v>
      </c>
      <c r="J216" s="36">
        <f t="shared" si="32"/>
        <v>122.61387045551751</v>
      </c>
      <c r="K216" s="37">
        <f t="shared" si="32"/>
        <v>120.49937535041656</v>
      </c>
    </row>
    <row r="217" spans="3:11" s="20" customFormat="1" ht="13.5" thickBot="1" x14ac:dyDescent="0.25">
      <c r="C217" s="105" t="s">
        <v>150</v>
      </c>
      <c r="D217" s="107">
        <f t="shared" si="32"/>
        <v>100</v>
      </c>
      <c r="E217" s="108">
        <f t="shared" si="32"/>
        <v>116.63155353422813</v>
      </c>
      <c r="F217" s="109">
        <f t="shared" si="32"/>
        <v>126.90102555601287</v>
      </c>
      <c r="G217" s="109">
        <f t="shared" si="32"/>
        <v>120.61935844587444</v>
      </c>
      <c r="H217" s="109">
        <f t="shared" si="32"/>
        <v>128.94784759482766</v>
      </c>
      <c r="I217" s="109">
        <f t="shared" si="32"/>
        <v>133.33105376497315</v>
      </c>
      <c r="J217" s="109">
        <f t="shared" si="32"/>
        <v>141.4435211225593</v>
      </c>
      <c r="K217" s="110">
        <f t="shared" si="32"/>
        <v>145.60041585598916</v>
      </c>
    </row>
    <row r="218" spans="3:11" s="20" customFormat="1" ht="14.25" thickBot="1" x14ac:dyDescent="0.3">
      <c r="C218" s="111" t="s">
        <v>195</v>
      </c>
      <c r="D218" s="113">
        <f t="shared" si="32"/>
        <v>100</v>
      </c>
      <c r="E218" s="114">
        <f t="shared" si="32"/>
        <v>97.508527246107477</v>
      </c>
      <c r="F218" s="115">
        <f t="shared" si="32"/>
        <v>94.079074599236804</v>
      </c>
      <c r="G218" s="115">
        <f t="shared" si="32"/>
        <v>90.665172689700526</v>
      </c>
      <c r="H218" s="115">
        <f t="shared" si="32"/>
        <v>87.706450194219883</v>
      </c>
      <c r="I218" s="115">
        <f t="shared" si="32"/>
        <v>85.195969160529884</v>
      </c>
      <c r="J218" s="115">
        <f t="shared" si="32"/>
        <v>82.178391472831748</v>
      </c>
      <c r="K218" s="116">
        <f t="shared" si="32"/>
        <v>78.674111979613954</v>
      </c>
    </row>
    <row r="219" spans="3:11" s="20" customFormat="1" ht="13.5" thickBot="1" x14ac:dyDescent="0.25">
      <c r="C219" s="34" t="s">
        <v>39</v>
      </c>
      <c r="D219" s="99"/>
      <c r="E219" s="41"/>
      <c r="F219" s="42"/>
      <c r="G219" s="42"/>
      <c r="H219" s="42"/>
      <c r="I219" s="42"/>
      <c r="J219" s="42"/>
      <c r="K219" s="43"/>
    </row>
    <row r="220" spans="3:11" s="20" customFormat="1" ht="13.5" thickBot="1" x14ac:dyDescent="0.25">
      <c r="C220" s="31" t="s">
        <v>15</v>
      </c>
      <c r="D220" s="33"/>
      <c r="E220" s="31"/>
      <c r="F220" s="91"/>
      <c r="G220" s="91"/>
      <c r="H220" s="91"/>
      <c r="I220" s="91"/>
      <c r="J220" s="91"/>
      <c r="K220" s="92"/>
    </row>
    <row r="221" spans="3:11" s="20" customFormat="1" x14ac:dyDescent="0.2">
      <c r="C221" s="21" t="s">
        <v>196</v>
      </c>
      <c r="D221" s="97">
        <f>D69*100/$D69</f>
        <v>100</v>
      </c>
      <c r="E221" s="96">
        <f>E69*100/$D69</f>
        <v>93.621494397311338</v>
      </c>
      <c r="F221" s="94">
        <f t="shared" ref="F221:K221" si="33">F69*100/$D69</f>
        <v>84.980999134735342</v>
      </c>
      <c r="G221" s="94">
        <f t="shared" si="33"/>
        <v>75.081287623943638</v>
      </c>
      <c r="H221" s="94">
        <f t="shared" si="33"/>
        <v>72.091631416341258</v>
      </c>
      <c r="I221" s="94">
        <f t="shared" si="33"/>
        <v>77.330961383916502</v>
      </c>
      <c r="J221" s="94">
        <f t="shared" si="33"/>
        <v>82.339641272701272</v>
      </c>
      <c r="K221" s="95">
        <f t="shared" si="33"/>
        <v>85.474719470954497</v>
      </c>
    </row>
    <row r="222" spans="3:11" s="20" customFormat="1" x14ac:dyDescent="0.2">
      <c r="C222" s="18" t="s">
        <v>197</v>
      </c>
      <c r="D222" s="98">
        <f t="shared" ref="D222:K226" si="34">D70*100/$D70</f>
        <v>100</v>
      </c>
      <c r="E222" s="35">
        <f t="shared" si="34"/>
        <v>92.408708536269245</v>
      </c>
      <c r="F222" s="36">
        <f t="shared" si="34"/>
        <v>85.07354679491327</v>
      </c>
      <c r="G222" s="36">
        <f t="shared" si="34"/>
        <v>81.096426427321433</v>
      </c>
      <c r="H222" s="36">
        <f t="shared" si="34"/>
        <v>79.356039827389594</v>
      </c>
      <c r="I222" s="36">
        <f t="shared" si="34"/>
        <v>75.542364302905227</v>
      </c>
      <c r="J222" s="36">
        <f t="shared" si="34"/>
        <v>71.291137337178597</v>
      </c>
      <c r="K222" s="37">
        <f t="shared" si="34"/>
        <v>66.806987848984477</v>
      </c>
    </row>
    <row r="223" spans="3:11" x14ac:dyDescent="0.2">
      <c r="C223" s="18" t="s">
        <v>198</v>
      </c>
      <c r="D223" s="98">
        <f t="shared" si="34"/>
        <v>99.999999999999986</v>
      </c>
      <c r="E223" s="35">
        <f t="shared" si="34"/>
        <v>103.63408817109284</v>
      </c>
      <c r="F223" s="36">
        <f t="shared" si="34"/>
        <v>104.82112117751468</v>
      </c>
      <c r="G223" s="36">
        <f t="shared" si="34"/>
        <v>103.46087123672356</v>
      </c>
      <c r="H223" s="36">
        <f t="shared" si="34"/>
        <v>95.507237047017853</v>
      </c>
      <c r="I223" s="36">
        <f t="shared" si="34"/>
        <v>87.295972008367642</v>
      </c>
      <c r="J223" s="36">
        <f t="shared" si="34"/>
        <v>79.385976470158226</v>
      </c>
      <c r="K223" s="37">
        <f t="shared" si="34"/>
        <v>74.118794196325865</v>
      </c>
    </row>
    <row r="224" spans="3:11" x14ac:dyDescent="0.2">
      <c r="C224" s="18" t="s">
        <v>199</v>
      </c>
      <c r="D224" s="98">
        <f t="shared" si="34"/>
        <v>100</v>
      </c>
      <c r="E224" s="35">
        <f t="shared" si="34"/>
        <v>104.01867638617989</v>
      </c>
      <c r="F224" s="36">
        <f t="shared" si="34"/>
        <v>108.47273517121452</v>
      </c>
      <c r="G224" s="36">
        <f t="shared" si="34"/>
        <v>112.48271944431764</v>
      </c>
      <c r="H224" s="36">
        <f t="shared" si="34"/>
        <v>117.87499707597019</v>
      </c>
      <c r="I224" s="36">
        <f t="shared" si="34"/>
        <v>121.6020048518529</v>
      </c>
      <c r="J224" s="36">
        <f t="shared" si="34"/>
        <v>123.48190309216857</v>
      </c>
      <c r="K224" s="37">
        <f t="shared" si="34"/>
        <v>121.6559812313433</v>
      </c>
    </row>
    <row r="225" spans="3:11" ht="13.5" thickBot="1" x14ac:dyDescent="0.25">
      <c r="C225" s="105" t="s">
        <v>153</v>
      </c>
      <c r="D225" s="107">
        <f t="shared" si="34"/>
        <v>100</v>
      </c>
      <c r="E225" s="108">
        <f t="shared" si="34"/>
        <v>116.64461782272897</v>
      </c>
      <c r="F225" s="109">
        <f t="shared" si="34"/>
        <v>127.05826919973968</v>
      </c>
      <c r="G225" s="109">
        <f t="shared" si="34"/>
        <v>121.01974721736251</v>
      </c>
      <c r="H225" s="109">
        <f t="shared" si="34"/>
        <v>129.56284464175732</v>
      </c>
      <c r="I225" s="109">
        <f t="shared" si="34"/>
        <v>134.12211775670855</v>
      </c>
      <c r="J225" s="109">
        <f t="shared" si="34"/>
        <v>142.38840466224599</v>
      </c>
      <c r="K225" s="110">
        <f t="shared" si="34"/>
        <v>146.67500856700553</v>
      </c>
    </row>
    <row r="226" spans="3:11" ht="14.25" thickBot="1" x14ac:dyDescent="0.3">
      <c r="C226" s="111" t="s">
        <v>200</v>
      </c>
      <c r="D226" s="113">
        <f t="shared" si="34"/>
        <v>100</v>
      </c>
      <c r="E226" s="114">
        <f t="shared" si="34"/>
        <v>98.071223478741388</v>
      </c>
      <c r="F226" s="115">
        <f t="shared" si="34"/>
        <v>95.222977459772082</v>
      </c>
      <c r="G226" s="115">
        <f t="shared" si="34"/>
        <v>92.460388650538761</v>
      </c>
      <c r="H226" s="115">
        <f t="shared" si="34"/>
        <v>90.306654293882687</v>
      </c>
      <c r="I226" s="115">
        <f t="shared" si="34"/>
        <v>88.657419259337075</v>
      </c>
      <c r="J226" s="115">
        <f t="shared" si="34"/>
        <v>86.513831687631892</v>
      </c>
      <c r="K226" s="116">
        <f t="shared" si="34"/>
        <v>83.860444631600856</v>
      </c>
    </row>
  </sheetData>
  <printOptions horizontalCentered="1"/>
  <pageMargins left="0.19685039370078741" right="0" top="1.3385826771653544" bottom="0.35433070866141736" header="0.31496062992125984" footer="0.31496062992125984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7"/>
  <sheetViews>
    <sheetView workbookViewId="0">
      <selection activeCell="N1" sqref="N1"/>
    </sheetView>
  </sheetViews>
  <sheetFormatPr defaultColWidth="9.140625" defaultRowHeight="12.75" x14ac:dyDescent="0.2"/>
  <cols>
    <col min="1" max="2" width="9.140625" style="17"/>
    <col min="3" max="3" width="12.28515625" style="17" customWidth="1"/>
    <col min="4" max="11" width="12.5703125" style="17" bestFit="1" customWidth="1"/>
    <col min="12" max="16384" width="9.140625" style="17"/>
  </cols>
  <sheetData>
    <row r="1" spans="2:32" x14ac:dyDescent="0.2">
      <c r="C1" s="78"/>
      <c r="D1" s="73"/>
      <c r="E1" s="73"/>
      <c r="F1" s="73"/>
      <c r="G1" s="73"/>
      <c r="H1" s="73"/>
      <c r="I1" s="73"/>
      <c r="J1" s="73"/>
      <c r="K1" s="79"/>
      <c r="N1" s="76"/>
    </row>
    <row r="2" spans="2:32" ht="13.5" thickBot="1" x14ac:dyDescent="0.25">
      <c r="C2" s="18" t="s">
        <v>21</v>
      </c>
      <c r="D2" s="75"/>
      <c r="E2" s="75"/>
      <c r="F2" s="75"/>
      <c r="G2" s="75"/>
      <c r="H2" s="75"/>
      <c r="I2" s="75"/>
      <c r="J2" s="75"/>
      <c r="K2" s="77"/>
      <c r="N2" s="26" t="s">
        <v>254</v>
      </c>
      <c r="O2" s="26"/>
      <c r="P2" s="26"/>
      <c r="Q2" s="26"/>
      <c r="W2" s="26" t="s">
        <v>255</v>
      </c>
      <c r="AF2" s="26" t="s">
        <v>264</v>
      </c>
    </row>
    <row r="3" spans="2:32" ht="14.25" thickBot="1" x14ac:dyDescent="0.3">
      <c r="C3" s="27"/>
      <c r="D3" s="39">
        <v>2015</v>
      </c>
      <c r="E3" s="40">
        <v>2020</v>
      </c>
      <c r="F3" s="29">
        <v>2025</v>
      </c>
      <c r="G3" s="29">
        <v>2030</v>
      </c>
      <c r="H3" s="29">
        <v>2035</v>
      </c>
      <c r="I3" s="29">
        <v>2040</v>
      </c>
      <c r="J3" s="29">
        <v>2045</v>
      </c>
      <c r="K3" s="30">
        <v>2050</v>
      </c>
      <c r="L3" s="17">
        <v>2055</v>
      </c>
      <c r="N3" s="26"/>
      <c r="O3" s="26"/>
      <c r="P3" s="26"/>
      <c r="Q3" s="26"/>
    </row>
    <row r="4" spans="2:32" ht="13.5" thickBot="1" x14ac:dyDescent="0.25">
      <c r="C4" s="31" t="s">
        <v>26</v>
      </c>
      <c r="D4" s="44"/>
      <c r="E4" s="45"/>
      <c r="F4" s="32"/>
      <c r="G4" s="32"/>
      <c r="H4" s="32"/>
      <c r="I4" s="32"/>
      <c r="J4" s="32"/>
      <c r="K4" s="33"/>
    </row>
    <row r="5" spans="2:32" x14ac:dyDescent="0.2">
      <c r="B5" s="17" t="s">
        <v>27</v>
      </c>
      <c r="C5" s="3" t="s">
        <v>128</v>
      </c>
      <c r="D5" s="47">
        <v>2269.0729999999999</v>
      </c>
      <c r="E5" s="48"/>
      <c r="F5" s="49"/>
      <c r="G5" s="49"/>
      <c r="H5" s="49"/>
      <c r="I5" s="49"/>
      <c r="J5" s="49"/>
      <c r="K5" s="50"/>
    </row>
    <row r="6" spans="2:32" x14ac:dyDescent="0.2">
      <c r="B6" s="17" t="s">
        <v>27</v>
      </c>
      <c r="C6" s="3" t="s">
        <v>129</v>
      </c>
      <c r="D6" s="51">
        <v>303.19299999999998</v>
      </c>
      <c r="E6" s="35"/>
      <c r="F6" s="36"/>
      <c r="G6" s="36"/>
      <c r="H6" s="36"/>
      <c r="I6" s="36"/>
      <c r="J6" s="36"/>
      <c r="K6" s="37"/>
    </row>
    <row r="7" spans="2:32" x14ac:dyDescent="0.2">
      <c r="B7" s="17" t="s">
        <v>27</v>
      </c>
      <c r="C7" s="3" t="s">
        <v>130</v>
      </c>
      <c r="D7" s="51">
        <v>13.361976454701987</v>
      </c>
      <c r="E7" s="35"/>
      <c r="F7" s="36"/>
      <c r="G7" s="36"/>
      <c r="H7" s="36"/>
      <c r="I7" s="36"/>
      <c r="J7" s="36"/>
      <c r="K7" s="37"/>
    </row>
    <row r="8" spans="2:32" ht="13.5" thickBot="1" x14ac:dyDescent="0.25">
      <c r="C8" s="19" t="s">
        <v>39</v>
      </c>
      <c r="D8" s="53"/>
      <c r="E8" s="54"/>
      <c r="F8" s="24"/>
      <c r="G8" s="24"/>
      <c r="H8" s="24"/>
      <c r="I8" s="24"/>
      <c r="J8" s="24"/>
      <c r="K8" s="25"/>
    </row>
    <row r="9" spans="2:32" ht="13.5" thickBot="1" x14ac:dyDescent="0.25">
      <c r="C9" s="31" t="s">
        <v>8</v>
      </c>
      <c r="D9" s="44"/>
      <c r="E9" s="45"/>
      <c r="F9" s="32"/>
      <c r="G9" s="32"/>
      <c r="H9" s="32"/>
      <c r="I9" s="32"/>
      <c r="J9" s="32"/>
      <c r="K9" s="33"/>
    </row>
    <row r="10" spans="2:32" x14ac:dyDescent="0.2">
      <c r="B10" s="17" t="s">
        <v>28</v>
      </c>
      <c r="C10" s="3" t="s">
        <v>131</v>
      </c>
      <c r="D10" s="47">
        <v>2269.0729999999999</v>
      </c>
      <c r="E10" s="48">
        <v>2349.8544612197461</v>
      </c>
      <c r="F10" s="49">
        <v>2443.6388773882695</v>
      </c>
      <c r="G10" s="49">
        <v>2532.3088715995118</v>
      </c>
      <c r="H10" s="49">
        <v>2667.491461602438</v>
      </c>
      <c r="I10" s="49">
        <v>2774.2689283313816</v>
      </c>
      <c r="J10" s="49">
        <v>2843.5213790224507</v>
      </c>
      <c r="K10" s="50">
        <v>2827.5350510635772</v>
      </c>
    </row>
    <row r="11" spans="2:32" x14ac:dyDescent="0.2">
      <c r="B11" s="17" t="s">
        <v>28</v>
      </c>
      <c r="C11" s="3" t="s">
        <v>132</v>
      </c>
      <c r="D11" s="51">
        <v>303.19299999999998</v>
      </c>
      <c r="E11" s="35">
        <v>351.80085017696246</v>
      </c>
      <c r="F11" s="36">
        <v>380.05769491427191</v>
      </c>
      <c r="G11" s="36">
        <v>355.7184516488287</v>
      </c>
      <c r="H11" s="36">
        <v>379.5608087819848</v>
      </c>
      <c r="I11" s="36">
        <v>391.72248829268221</v>
      </c>
      <c r="J11" s="36">
        <v>415.30690028753713</v>
      </c>
      <c r="K11" s="37">
        <v>430.68917867520327</v>
      </c>
    </row>
    <row r="12" spans="2:32" x14ac:dyDescent="0.2">
      <c r="B12" s="17" t="s">
        <v>28</v>
      </c>
      <c r="C12" s="3" t="s">
        <v>133</v>
      </c>
      <c r="D12" s="51">
        <v>13.361976454701987</v>
      </c>
      <c r="E12" s="35">
        <v>14.97117612953579</v>
      </c>
      <c r="F12" s="36">
        <v>15.552940265890385</v>
      </c>
      <c r="G12" s="36">
        <v>14.047198413996872</v>
      </c>
      <c r="H12" s="36">
        <v>14.229129286658404</v>
      </c>
      <c r="I12" s="36">
        <v>14.119845566964864</v>
      </c>
      <c r="J12" s="36">
        <v>14.605372878550744</v>
      </c>
      <c r="K12" s="37">
        <v>15.231966037457239</v>
      </c>
    </row>
    <row r="13" spans="2:32" ht="13.5" thickBot="1" x14ac:dyDescent="0.25">
      <c r="C13" s="19" t="s">
        <v>39</v>
      </c>
      <c r="D13" s="53"/>
      <c r="E13" s="54"/>
      <c r="F13" s="24"/>
      <c r="G13" s="24"/>
      <c r="H13" s="24"/>
      <c r="I13" s="24"/>
      <c r="J13" s="24"/>
      <c r="K13" s="25"/>
    </row>
    <row r="14" spans="2:32" ht="13.5" thickBot="1" x14ac:dyDescent="0.25">
      <c r="C14" s="31" t="s">
        <v>9</v>
      </c>
      <c r="D14" s="44"/>
      <c r="E14" s="45"/>
      <c r="F14" s="32"/>
      <c r="G14" s="32"/>
      <c r="H14" s="32"/>
      <c r="I14" s="32"/>
      <c r="J14" s="32"/>
      <c r="K14" s="33"/>
    </row>
    <row r="15" spans="2:32" x14ac:dyDescent="0.2">
      <c r="B15" s="17" t="s">
        <v>29</v>
      </c>
      <c r="C15" s="3" t="s">
        <v>134</v>
      </c>
      <c r="D15" s="47">
        <v>2269.0729999999999</v>
      </c>
      <c r="E15" s="48">
        <v>2362.8337947638947</v>
      </c>
      <c r="F15" s="49">
        <v>2492.6653388577001</v>
      </c>
      <c r="G15" s="49">
        <v>2624.3820380027846</v>
      </c>
      <c r="H15" s="49">
        <v>2812.2679612648622</v>
      </c>
      <c r="I15" s="49">
        <v>2980.590273524173</v>
      </c>
      <c r="J15" s="49">
        <v>3118.8744023870508</v>
      </c>
      <c r="K15" s="50">
        <v>3171.6014966391217</v>
      </c>
    </row>
    <row r="16" spans="2:32" x14ac:dyDescent="0.2">
      <c r="B16" s="17" t="s">
        <v>29</v>
      </c>
      <c r="C16" s="3" t="s">
        <v>135</v>
      </c>
      <c r="D16" s="51">
        <v>303.19299999999998</v>
      </c>
      <c r="E16" s="35">
        <v>359.4993642006018</v>
      </c>
      <c r="F16" s="36">
        <v>408.9561671314633</v>
      </c>
      <c r="G16" s="36">
        <v>403.38106798102467</v>
      </c>
      <c r="H16" s="36">
        <v>453.88138935074238</v>
      </c>
      <c r="I16" s="36">
        <v>498.29423017810262</v>
      </c>
      <c r="J16" s="36">
        <v>561.38606908065071</v>
      </c>
      <c r="K16" s="37">
        <v>617.25846882337896</v>
      </c>
    </row>
    <row r="17" spans="2:11" x14ac:dyDescent="0.2">
      <c r="B17" s="17" t="s">
        <v>29</v>
      </c>
      <c r="C17" s="3" t="s">
        <v>136</v>
      </c>
      <c r="D17" s="51">
        <v>13.361976454701987</v>
      </c>
      <c r="E17" s="35">
        <v>15.214754630531456</v>
      </c>
      <c r="F17" s="36">
        <v>16.4063807827036</v>
      </c>
      <c r="G17" s="36">
        <v>15.370516264011888</v>
      </c>
      <c r="H17" s="36">
        <v>16.139336492906672</v>
      </c>
      <c r="I17" s="36">
        <v>16.717971423456749</v>
      </c>
      <c r="J17" s="36">
        <v>17.999636941166667</v>
      </c>
      <c r="K17" s="37">
        <v>19.46204368605181</v>
      </c>
    </row>
    <row r="18" spans="2:11" ht="13.5" thickBot="1" x14ac:dyDescent="0.25">
      <c r="C18" s="19" t="s">
        <v>39</v>
      </c>
      <c r="D18" s="53"/>
      <c r="E18" s="54"/>
      <c r="F18" s="24"/>
      <c r="G18" s="24"/>
      <c r="H18" s="24"/>
      <c r="I18" s="24"/>
      <c r="J18" s="24"/>
      <c r="K18" s="25"/>
    </row>
    <row r="19" spans="2:11" ht="13.5" thickBot="1" x14ac:dyDescent="0.25">
      <c r="C19" s="31" t="s">
        <v>10</v>
      </c>
      <c r="D19" s="44"/>
      <c r="E19" s="45"/>
      <c r="F19" s="32"/>
      <c r="G19" s="32"/>
      <c r="H19" s="32"/>
      <c r="I19" s="32"/>
      <c r="J19" s="32"/>
      <c r="K19" s="33"/>
    </row>
    <row r="20" spans="2:11" x14ac:dyDescent="0.2">
      <c r="B20" s="17" t="s">
        <v>30</v>
      </c>
      <c r="C20" s="3" t="s">
        <v>137</v>
      </c>
      <c r="D20" s="47">
        <v>2269.0729999999999</v>
      </c>
      <c r="E20" s="48">
        <v>2365.879460306177</v>
      </c>
      <c r="F20" s="49">
        <v>2497.9186227855107</v>
      </c>
      <c r="G20" s="49">
        <v>2629.5892807623777</v>
      </c>
      <c r="H20" s="49">
        <v>2812.8946237804576</v>
      </c>
      <c r="I20" s="49">
        <v>2973.1586388901328</v>
      </c>
      <c r="J20" s="49">
        <v>3101.9051111265189</v>
      </c>
      <c r="K20" s="50">
        <v>3149.7585553526833</v>
      </c>
    </row>
    <row r="21" spans="2:11" x14ac:dyDescent="0.2">
      <c r="B21" s="17" t="s">
        <v>30</v>
      </c>
      <c r="C21" s="3" t="s">
        <v>138</v>
      </c>
      <c r="D21" s="51">
        <v>303.19299999999998</v>
      </c>
      <c r="E21" s="35">
        <v>359.64081845293998</v>
      </c>
      <c r="F21" s="36">
        <v>409.2679908937759</v>
      </c>
      <c r="G21" s="36">
        <v>404.2837494721856</v>
      </c>
      <c r="H21" s="36">
        <v>455.86030422695819</v>
      </c>
      <c r="I21" s="36">
        <v>501.54652955990082</v>
      </c>
      <c r="J21" s="36">
        <v>565.09217583915847</v>
      </c>
      <c r="K21" s="37">
        <v>619.74686665324577</v>
      </c>
    </row>
    <row r="22" spans="2:11" x14ac:dyDescent="0.2">
      <c r="B22" s="17" t="s">
        <v>30</v>
      </c>
      <c r="C22" s="3" t="s">
        <v>139</v>
      </c>
      <c r="D22" s="51">
        <v>13.361976454701987</v>
      </c>
      <c r="E22" s="35">
        <v>15.201147162687553</v>
      </c>
      <c r="F22" s="36">
        <v>16.38436044955651</v>
      </c>
      <c r="G22" s="36">
        <v>15.374406658479172</v>
      </c>
      <c r="H22" s="36">
        <v>16.206092484697976</v>
      </c>
      <c r="I22" s="36">
        <v>16.86914794923711</v>
      </c>
      <c r="J22" s="36">
        <v>18.217584213397615</v>
      </c>
      <c r="K22" s="37">
        <v>19.676011851767214</v>
      </c>
    </row>
    <row r="23" spans="2:11" ht="13.5" thickBot="1" x14ac:dyDescent="0.25">
      <c r="C23" s="19" t="s">
        <v>39</v>
      </c>
      <c r="D23" s="53"/>
      <c r="E23" s="54"/>
      <c r="F23" s="24"/>
      <c r="G23" s="24"/>
      <c r="H23" s="24"/>
      <c r="I23" s="24"/>
      <c r="J23" s="24"/>
      <c r="K23" s="25"/>
    </row>
    <row r="24" spans="2:11" ht="13.5" thickBot="1" x14ac:dyDescent="0.25">
      <c r="C24" s="31" t="s">
        <v>11</v>
      </c>
      <c r="D24" s="44"/>
      <c r="E24" s="45"/>
      <c r="F24" s="32"/>
      <c r="G24" s="32"/>
      <c r="H24" s="32"/>
      <c r="I24" s="32"/>
      <c r="J24" s="32"/>
      <c r="K24" s="33"/>
    </row>
    <row r="25" spans="2:11" x14ac:dyDescent="0.2">
      <c r="B25" s="17" t="s">
        <v>31</v>
      </c>
      <c r="C25" s="3" t="s">
        <v>140</v>
      </c>
      <c r="D25" s="47">
        <v>2269.0729999999999</v>
      </c>
      <c r="E25" s="48">
        <v>2371.5490899924666</v>
      </c>
      <c r="F25" s="49">
        <v>2507.2849339949053</v>
      </c>
      <c r="G25" s="49">
        <v>2642.5715516338241</v>
      </c>
      <c r="H25" s="49">
        <v>2828.6572385211334</v>
      </c>
      <c r="I25" s="49">
        <v>2991.3372546023047</v>
      </c>
      <c r="J25" s="49">
        <v>3123.3892556197889</v>
      </c>
      <c r="K25" s="50">
        <v>3178.7110054694895</v>
      </c>
    </row>
    <row r="26" spans="2:11" x14ac:dyDescent="0.2">
      <c r="B26" s="17" t="s">
        <v>31</v>
      </c>
      <c r="C26" s="3" t="s">
        <v>141</v>
      </c>
      <c r="D26" s="51">
        <v>303.19299999999998</v>
      </c>
      <c r="E26" s="35">
        <v>359.68064862423432</v>
      </c>
      <c r="F26" s="36">
        <v>409.76118152466319</v>
      </c>
      <c r="G26" s="36">
        <v>405.59949521894163</v>
      </c>
      <c r="H26" s="36">
        <v>457.99822565996504</v>
      </c>
      <c r="I26" s="36">
        <v>504.47388938513666</v>
      </c>
      <c r="J26" s="36">
        <v>568.81133055159228</v>
      </c>
      <c r="K26" s="37">
        <v>624.24325515932014</v>
      </c>
    </row>
    <row r="27" spans="2:11" x14ac:dyDescent="0.2">
      <c r="B27" s="17" t="s">
        <v>31</v>
      </c>
      <c r="C27" s="3" t="s">
        <v>142</v>
      </c>
      <c r="D27" s="51">
        <v>13.361976454701987</v>
      </c>
      <c r="E27" s="35">
        <v>15.166485490096974</v>
      </c>
      <c r="F27" s="36">
        <v>16.342824701290844</v>
      </c>
      <c r="G27" s="36">
        <v>15.348666527805893</v>
      </c>
      <c r="H27" s="36">
        <v>16.19136526769195</v>
      </c>
      <c r="I27" s="36">
        <v>16.86449391853029</v>
      </c>
      <c r="J27" s="36">
        <v>18.21134940283709</v>
      </c>
      <c r="K27" s="37">
        <v>19.638251293848608</v>
      </c>
    </row>
    <row r="28" spans="2:11" ht="13.5" thickBot="1" x14ac:dyDescent="0.25">
      <c r="C28" s="19" t="s">
        <v>39</v>
      </c>
      <c r="D28" s="53"/>
      <c r="E28" s="54"/>
      <c r="F28" s="24"/>
      <c r="G28" s="24"/>
      <c r="H28" s="24"/>
      <c r="I28" s="24"/>
      <c r="J28" s="24"/>
      <c r="K28" s="25"/>
    </row>
    <row r="29" spans="2:11" ht="13.5" thickBot="1" x14ac:dyDescent="0.25">
      <c r="C29" s="31" t="s">
        <v>12</v>
      </c>
      <c r="D29" s="44"/>
      <c r="E29" s="45"/>
      <c r="F29" s="32"/>
      <c r="G29" s="32"/>
      <c r="H29" s="32"/>
      <c r="I29" s="32"/>
      <c r="J29" s="32"/>
      <c r="K29" s="33"/>
    </row>
    <row r="30" spans="2:11" x14ac:dyDescent="0.2">
      <c r="B30" s="17" t="s">
        <v>32</v>
      </c>
      <c r="C30" s="3" t="s">
        <v>143</v>
      </c>
      <c r="D30" s="47">
        <v>2269.0729999999999</v>
      </c>
      <c r="E30" s="48">
        <v>2353.9040567901584</v>
      </c>
      <c r="F30" s="49">
        <v>2450.6135191000481</v>
      </c>
      <c r="G30" s="49">
        <v>2538.2431488363345</v>
      </c>
      <c r="H30" s="49">
        <v>2654.3017296462276</v>
      </c>
      <c r="I30" s="49">
        <v>2734.5421715507578</v>
      </c>
      <c r="J30" s="49">
        <v>2771.6153794857937</v>
      </c>
      <c r="K30" s="50">
        <v>2721.3168854473147</v>
      </c>
    </row>
    <row r="31" spans="2:11" x14ac:dyDescent="0.2">
      <c r="B31" s="17" t="s">
        <v>32</v>
      </c>
      <c r="C31" s="3" t="s">
        <v>144</v>
      </c>
      <c r="D31" s="51">
        <v>303.19299999999998</v>
      </c>
      <c r="E31" s="35">
        <v>353.72259157713899</v>
      </c>
      <c r="F31" s="36">
        <v>385.34126450864289</v>
      </c>
      <c r="G31" s="36">
        <v>367.93022414485182</v>
      </c>
      <c r="H31" s="36">
        <v>391.27472461475412</v>
      </c>
      <c r="I31" s="36">
        <v>404.1795732680693</v>
      </c>
      <c r="J31" s="36">
        <v>428.7774902030128</v>
      </c>
      <c r="K31" s="37">
        <v>441.42452444049519</v>
      </c>
    </row>
    <row r="32" spans="2:11" x14ac:dyDescent="0.2">
      <c r="B32" s="17" t="s">
        <v>32</v>
      </c>
      <c r="C32" s="3" t="s">
        <v>145</v>
      </c>
      <c r="D32" s="51">
        <v>13.361976454701987</v>
      </c>
      <c r="E32" s="35">
        <v>15.027060706097078</v>
      </c>
      <c r="F32" s="36">
        <v>15.724277267928967</v>
      </c>
      <c r="G32" s="36">
        <v>14.495468029275704</v>
      </c>
      <c r="H32" s="36">
        <v>14.741154716683406</v>
      </c>
      <c r="I32" s="36">
        <v>14.780520756747343</v>
      </c>
      <c r="J32" s="36">
        <v>15.470309963518895</v>
      </c>
      <c r="K32" s="37">
        <v>16.220989433501288</v>
      </c>
    </row>
    <row r="33" spans="2:11" ht="13.5" thickBot="1" x14ac:dyDescent="0.25">
      <c r="C33" s="19" t="s">
        <v>39</v>
      </c>
      <c r="D33" s="53"/>
      <c r="E33" s="54"/>
      <c r="F33" s="24"/>
      <c r="G33" s="24"/>
      <c r="H33" s="24"/>
      <c r="I33" s="24"/>
      <c r="J33" s="24"/>
      <c r="K33" s="25"/>
    </row>
    <row r="34" spans="2:11" ht="13.5" thickBot="1" x14ac:dyDescent="0.25">
      <c r="C34" s="31" t="s">
        <v>13</v>
      </c>
      <c r="D34" s="44"/>
      <c r="E34" s="45"/>
      <c r="F34" s="32"/>
      <c r="G34" s="32"/>
      <c r="H34" s="32"/>
      <c r="I34" s="32"/>
      <c r="J34" s="32"/>
      <c r="K34" s="33"/>
    </row>
    <row r="35" spans="2:11" x14ac:dyDescent="0.2">
      <c r="B35" s="17" t="s">
        <v>33</v>
      </c>
      <c r="C35" s="3" t="s">
        <v>146</v>
      </c>
      <c r="D35" s="47">
        <v>2269.0729999999999</v>
      </c>
      <c r="E35" s="48">
        <v>2359.5685338357916</v>
      </c>
      <c r="F35" s="49">
        <v>2459.8942593238066</v>
      </c>
      <c r="G35" s="49">
        <v>2550.9025031329425</v>
      </c>
      <c r="H35" s="49">
        <v>2669.3545698863441</v>
      </c>
      <c r="I35" s="49">
        <v>2751.5105605376848</v>
      </c>
      <c r="J35" s="49">
        <v>2791.2680378871391</v>
      </c>
      <c r="K35" s="50">
        <v>2747.4671819749701</v>
      </c>
    </row>
    <row r="36" spans="2:11" x14ac:dyDescent="0.2">
      <c r="B36" s="17" t="s">
        <v>33</v>
      </c>
      <c r="C36" s="3" t="s">
        <v>147</v>
      </c>
      <c r="D36" s="51">
        <v>303.19299999999998</v>
      </c>
      <c r="E36" s="35">
        <v>353.76220650983601</v>
      </c>
      <c r="F36" s="36">
        <v>385.81827913358802</v>
      </c>
      <c r="G36" s="36">
        <v>369.14924143912378</v>
      </c>
      <c r="H36" s="36">
        <v>393.14028047370454</v>
      </c>
      <c r="I36" s="36">
        <v>406.57846634937505</v>
      </c>
      <c r="J36" s="36">
        <v>431.64234990973625</v>
      </c>
      <c r="K36" s="37">
        <v>444.68451692519784</v>
      </c>
    </row>
    <row r="37" spans="2:11" x14ac:dyDescent="0.2">
      <c r="B37" s="17" t="s">
        <v>33</v>
      </c>
      <c r="C37" s="3" t="s">
        <v>148</v>
      </c>
      <c r="D37" s="51">
        <v>13.361976454701987</v>
      </c>
      <c r="E37" s="35">
        <v>14.99266503332915</v>
      </c>
      <c r="F37" s="36">
        <v>15.684344059555002</v>
      </c>
      <c r="G37" s="36">
        <v>14.471319111010542</v>
      </c>
      <c r="H37" s="36">
        <v>14.727915313642418</v>
      </c>
      <c r="I37" s="36">
        <v>14.776554819761397</v>
      </c>
      <c r="J37" s="36">
        <v>15.464023664186314</v>
      </c>
      <c r="K37" s="37">
        <v>16.185253088466151</v>
      </c>
    </row>
    <row r="38" spans="2:11" ht="13.5" thickBot="1" x14ac:dyDescent="0.25">
      <c r="C38" s="19" t="s">
        <v>39</v>
      </c>
      <c r="D38" s="53"/>
      <c r="E38" s="54"/>
      <c r="F38" s="24"/>
      <c r="G38" s="24"/>
      <c r="H38" s="24"/>
      <c r="I38" s="24"/>
      <c r="J38" s="24"/>
      <c r="K38" s="25"/>
    </row>
    <row r="39" spans="2:11" ht="13.5" thickBot="1" x14ac:dyDescent="0.25">
      <c r="C39" s="31" t="s">
        <v>14</v>
      </c>
      <c r="D39" s="44"/>
      <c r="E39" s="45"/>
      <c r="F39" s="32"/>
      <c r="G39" s="32"/>
      <c r="H39" s="32"/>
      <c r="I39" s="32"/>
      <c r="J39" s="32"/>
      <c r="K39" s="33"/>
    </row>
    <row r="40" spans="2:11" x14ac:dyDescent="0.2">
      <c r="B40" s="17" t="s">
        <v>34</v>
      </c>
      <c r="C40" s="3" t="s">
        <v>149</v>
      </c>
      <c r="D40" s="47">
        <v>2269.0729999999999</v>
      </c>
      <c r="E40" s="48">
        <v>2354.5943986554162</v>
      </c>
      <c r="F40" s="49">
        <v>2452.0413535493299</v>
      </c>
      <c r="G40" s="49">
        <v>2539.6495833381632</v>
      </c>
      <c r="H40" s="49">
        <v>2659.5993190381018</v>
      </c>
      <c r="I40" s="49">
        <v>2742.2441263539827</v>
      </c>
      <c r="J40" s="49">
        <v>2782.1982287611249</v>
      </c>
      <c r="K40" s="50">
        <v>2734.2187912449572</v>
      </c>
    </row>
    <row r="41" spans="2:11" x14ac:dyDescent="0.2">
      <c r="B41" s="17" t="s">
        <v>34</v>
      </c>
      <c r="C41" s="3" t="s">
        <v>150</v>
      </c>
      <c r="D41" s="51">
        <v>303.19299999999998</v>
      </c>
      <c r="E41" s="35">
        <v>353.61870610703227</v>
      </c>
      <c r="F41" s="36">
        <v>384.75502641404211</v>
      </c>
      <c r="G41" s="36">
        <v>365.70945145280007</v>
      </c>
      <c r="H41" s="36">
        <v>390.96084755818583</v>
      </c>
      <c r="I41" s="36">
        <v>404.25042184163505</v>
      </c>
      <c r="J41" s="36">
        <v>428.84685499712117</v>
      </c>
      <c r="K41" s="37">
        <v>441.45026884624917</v>
      </c>
    </row>
    <row r="42" spans="2:11" x14ac:dyDescent="0.2">
      <c r="B42" s="17" t="s">
        <v>34</v>
      </c>
      <c r="C42" s="3" t="s">
        <v>151</v>
      </c>
      <c r="D42" s="51">
        <v>13.361976454701987</v>
      </c>
      <c r="E42" s="35">
        <v>15.018242900304406</v>
      </c>
      <c r="F42" s="36">
        <v>15.691212787137916</v>
      </c>
      <c r="G42" s="36">
        <v>14.399996513381373</v>
      </c>
      <c r="H42" s="36">
        <v>14.699990512089046</v>
      </c>
      <c r="I42" s="36">
        <v>14.741591310439453</v>
      </c>
      <c r="J42" s="36">
        <v>15.413957588064488</v>
      </c>
      <c r="K42" s="37">
        <v>16.145389325089305</v>
      </c>
    </row>
    <row r="43" spans="2:11" ht="13.5" thickBot="1" x14ac:dyDescent="0.25">
      <c r="C43" s="19" t="s">
        <v>39</v>
      </c>
      <c r="D43" s="53"/>
      <c r="E43" s="54"/>
      <c r="F43" s="24"/>
      <c r="G43" s="24"/>
      <c r="H43" s="24"/>
      <c r="I43" s="24"/>
      <c r="J43" s="24"/>
      <c r="K43" s="25"/>
    </row>
    <row r="44" spans="2:11" ht="13.5" thickBot="1" x14ac:dyDescent="0.25">
      <c r="C44" s="31" t="s">
        <v>15</v>
      </c>
      <c r="D44" s="44"/>
      <c r="E44" s="45"/>
      <c r="F44" s="32"/>
      <c r="G44" s="32"/>
      <c r="H44" s="32"/>
      <c r="I44" s="32"/>
      <c r="J44" s="32"/>
      <c r="K44" s="33"/>
    </row>
    <row r="45" spans="2:11" x14ac:dyDescent="0.2">
      <c r="B45" s="17" t="s">
        <v>35</v>
      </c>
      <c r="C45" s="3" t="s">
        <v>152</v>
      </c>
      <c r="D45" s="47">
        <v>2269.0729999999999</v>
      </c>
      <c r="E45" s="48">
        <v>2360.2597008361836</v>
      </c>
      <c r="F45" s="49">
        <v>2461.3255461315325</v>
      </c>
      <c r="G45" s="49">
        <v>2552.3150165767615</v>
      </c>
      <c r="H45" s="49">
        <v>2674.6697324016291</v>
      </c>
      <c r="I45" s="49">
        <v>2759.2382595520839</v>
      </c>
      <c r="J45" s="49">
        <v>2801.8945229505621</v>
      </c>
      <c r="K45" s="50">
        <v>2760.4630230054781</v>
      </c>
    </row>
    <row r="46" spans="2:11" x14ac:dyDescent="0.2">
      <c r="B46" s="17" t="s">
        <v>35</v>
      </c>
      <c r="C46" s="3" t="s">
        <v>153</v>
      </c>
      <c r="D46" s="51">
        <v>303.19299999999998</v>
      </c>
      <c r="E46" s="35">
        <v>353.65831611526664</v>
      </c>
      <c r="F46" s="36">
        <v>385.23177813476673</v>
      </c>
      <c r="G46" s="36">
        <v>366.92340218073787</v>
      </c>
      <c r="H46" s="36">
        <v>392.82547555468324</v>
      </c>
      <c r="I46" s="36">
        <v>406.64887249009735</v>
      </c>
      <c r="J46" s="36">
        <v>431.71167574760341</v>
      </c>
      <c r="K46" s="37">
        <v>444.70835872456104</v>
      </c>
    </row>
    <row r="47" spans="2:11" ht="13.5" thickBot="1" x14ac:dyDescent="0.25">
      <c r="B47" s="17" t="s">
        <v>35</v>
      </c>
      <c r="C47" s="7" t="s">
        <v>154</v>
      </c>
      <c r="D47" s="53">
        <v>13.361976454701987</v>
      </c>
      <c r="E47" s="61">
        <v>14.98387300304174</v>
      </c>
      <c r="F47" s="62">
        <v>15.65139478360495</v>
      </c>
      <c r="G47" s="62">
        <v>14.376101687983098</v>
      </c>
      <c r="H47" s="62">
        <v>14.686877815077336</v>
      </c>
      <c r="I47" s="62">
        <v>14.737722307319338</v>
      </c>
      <c r="J47" s="62">
        <v>15.407848946897019</v>
      </c>
      <c r="K47" s="63">
        <v>16.109919061345764</v>
      </c>
    </row>
  </sheetData>
  <printOptions horizontalCentered="1"/>
  <pageMargins left="0.11811023622047245" right="3.937007874015748E-2" top="1.299212598425197" bottom="0.39370078740157483" header="0.31496062992125984" footer="0.31496062992125984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5"/>
  <sheetViews>
    <sheetView topLeftCell="L1" workbookViewId="0">
      <selection activeCell="N127" sqref="N127:AE166"/>
    </sheetView>
  </sheetViews>
  <sheetFormatPr defaultColWidth="9.140625" defaultRowHeight="12.75" x14ac:dyDescent="0.2"/>
  <cols>
    <col min="1" max="2" width="9.140625" style="17"/>
    <col min="3" max="3" width="38.7109375" style="26" customWidth="1"/>
    <col min="4" max="4" width="6.140625" style="17" bestFit="1" customWidth="1"/>
    <col min="5" max="11" width="5.5703125" style="17" bestFit="1" customWidth="1"/>
    <col min="12" max="12" width="9.85546875" style="64" customWidth="1"/>
    <col min="13" max="16" width="9.42578125" style="17" bestFit="1" customWidth="1"/>
    <col min="17" max="18" width="9.140625" style="17"/>
    <col min="19" max="25" width="9.42578125" style="17" bestFit="1" customWidth="1"/>
    <col min="26" max="27" width="9.140625" style="17"/>
    <col min="28" max="34" width="9.42578125" style="17" bestFit="1" customWidth="1"/>
    <col min="35" max="36" width="9.140625" style="17"/>
    <col min="37" max="43" width="9.42578125" style="17" bestFit="1" customWidth="1"/>
    <col min="44" max="45" width="9.140625" style="17"/>
    <col min="46" max="52" width="9.42578125" style="17" bestFit="1" customWidth="1"/>
    <col min="53" max="16384" width="9.140625" style="17"/>
  </cols>
  <sheetData>
    <row r="1" spans="1:23" x14ac:dyDescent="0.2">
      <c r="C1" s="65" t="s">
        <v>25</v>
      </c>
      <c r="D1" s="64"/>
      <c r="E1" s="64"/>
      <c r="F1" s="64"/>
      <c r="G1" s="64"/>
      <c r="H1" s="64"/>
      <c r="I1" s="64"/>
      <c r="J1" s="64"/>
      <c r="K1" s="64"/>
    </row>
    <row r="2" spans="1:23" ht="13.5" thickBot="1" x14ac:dyDescent="0.25">
      <c r="C2" s="65"/>
      <c r="D2" s="64"/>
      <c r="E2" s="64"/>
      <c r="F2" s="64"/>
      <c r="G2" s="64"/>
      <c r="H2" s="64"/>
      <c r="I2" s="64"/>
      <c r="J2" s="64"/>
      <c r="K2" s="64"/>
      <c r="O2" s="26"/>
      <c r="P2" s="26"/>
      <c r="Q2" s="26"/>
    </row>
    <row r="3" spans="1:23" s="26" customFormat="1" ht="13.5" thickBot="1" x14ac:dyDescent="0.25">
      <c r="C3" s="27"/>
      <c r="D3" s="81">
        <v>2015</v>
      </c>
      <c r="E3" s="82">
        <v>2020</v>
      </c>
      <c r="F3" s="80">
        <v>2025</v>
      </c>
      <c r="G3" s="80">
        <v>2030</v>
      </c>
      <c r="H3" s="80">
        <v>2035</v>
      </c>
      <c r="I3" s="80">
        <v>2040</v>
      </c>
      <c r="J3" s="80">
        <v>2045</v>
      </c>
      <c r="K3" s="83">
        <v>2050</v>
      </c>
      <c r="L3" s="65">
        <v>2055</v>
      </c>
      <c r="N3" s="26" t="s">
        <v>256</v>
      </c>
      <c r="W3" s="26" t="s">
        <v>257</v>
      </c>
    </row>
    <row r="4" spans="1:23" s="26" customFormat="1" ht="13.5" thickBot="1" x14ac:dyDescent="0.25">
      <c r="C4" s="31" t="s">
        <v>26</v>
      </c>
      <c r="D4" s="85"/>
      <c r="E4" s="45"/>
      <c r="F4" s="32"/>
      <c r="G4" s="32"/>
      <c r="H4" s="32"/>
      <c r="I4" s="32"/>
      <c r="J4" s="32"/>
      <c r="K4" s="33"/>
      <c r="L4" s="65"/>
    </row>
    <row r="5" spans="1:23" s="26" customFormat="1" x14ac:dyDescent="0.2">
      <c r="A5" s="26" t="s">
        <v>27</v>
      </c>
      <c r="C5" s="34" t="s">
        <v>66</v>
      </c>
      <c r="D5" s="47">
        <v>43.452502381189603</v>
      </c>
      <c r="E5" s="55"/>
      <c r="F5" s="56"/>
      <c r="G5" s="56"/>
      <c r="H5" s="56"/>
      <c r="I5" s="56"/>
      <c r="J5" s="56"/>
      <c r="K5" s="57"/>
      <c r="L5" s="65"/>
    </row>
    <row r="6" spans="1:23" s="26" customFormat="1" x14ac:dyDescent="0.2">
      <c r="A6" s="26" t="s">
        <v>27</v>
      </c>
      <c r="C6" s="18" t="s">
        <v>67</v>
      </c>
      <c r="D6" s="51">
        <v>43.448237852111603</v>
      </c>
      <c r="E6" s="58"/>
      <c r="F6" s="59"/>
      <c r="G6" s="59"/>
      <c r="H6" s="59"/>
      <c r="I6" s="59"/>
      <c r="J6" s="59"/>
      <c r="K6" s="60"/>
      <c r="L6" s="65"/>
    </row>
    <row r="7" spans="1:23" s="26" customFormat="1" x14ac:dyDescent="0.2">
      <c r="A7" s="26" t="s">
        <v>27</v>
      </c>
      <c r="C7" s="18" t="s">
        <v>68</v>
      </c>
      <c r="D7" s="51">
        <v>54.870577448924401</v>
      </c>
      <c r="E7" s="58"/>
      <c r="F7" s="59"/>
      <c r="G7" s="59"/>
      <c r="H7" s="59"/>
      <c r="I7" s="59"/>
      <c r="J7" s="59"/>
      <c r="K7" s="60"/>
      <c r="L7" s="65"/>
    </row>
    <row r="8" spans="1:23" s="26" customFormat="1" x14ac:dyDescent="0.2">
      <c r="A8" s="26" t="s">
        <v>27</v>
      </c>
      <c r="C8" s="18" t="s">
        <v>69</v>
      </c>
      <c r="D8" s="51">
        <v>67.733337493961798</v>
      </c>
      <c r="E8" s="58"/>
      <c r="F8" s="59"/>
      <c r="G8" s="59"/>
      <c r="H8" s="59"/>
      <c r="I8" s="59"/>
      <c r="J8" s="59"/>
      <c r="K8" s="60"/>
      <c r="L8" s="65"/>
    </row>
    <row r="9" spans="1:23" s="26" customFormat="1" x14ac:dyDescent="0.2">
      <c r="A9" s="26" t="s">
        <v>27</v>
      </c>
      <c r="C9" s="18" t="s">
        <v>70</v>
      </c>
      <c r="D9" s="51">
        <v>143.80170579206299</v>
      </c>
      <c r="E9" s="58"/>
      <c r="F9" s="59"/>
      <c r="G9" s="59"/>
      <c r="H9" s="59"/>
      <c r="I9" s="59"/>
      <c r="J9" s="59"/>
      <c r="K9" s="60"/>
      <c r="L9" s="65"/>
    </row>
    <row r="10" spans="1:23" s="26" customFormat="1" x14ac:dyDescent="0.2">
      <c r="A10" s="26" t="s">
        <v>27</v>
      </c>
      <c r="C10" s="18" t="s">
        <v>71</v>
      </c>
      <c r="D10" s="51">
        <v>107.25617376737399</v>
      </c>
      <c r="E10" s="58"/>
      <c r="F10" s="59"/>
      <c r="G10" s="59"/>
      <c r="H10" s="59"/>
      <c r="I10" s="59"/>
      <c r="J10" s="59"/>
      <c r="K10" s="60"/>
      <c r="L10" s="65"/>
    </row>
    <row r="11" spans="1:23" s="26" customFormat="1" ht="13.5" thickBot="1" x14ac:dyDescent="0.25">
      <c r="C11" s="19" t="s">
        <v>201</v>
      </c>
      <c r="D11" s="53">
        <v>84.396068760585905</v>
      </c>
      <c r="E11" s="54"/>
      <c r="F11" s="24"/>
      <c r="G11" s="24"/>
      <c r="H11" s="24"/>
      <c r="I11" s="24"/>
      <c r="J11" s="24"/>
      <c r="K11" s="25"/>
      <c r="L11" s="65"/>
    </row>
    <row r="12" spans="1:23" ht="13.5" thickBot="1" x14ac:dyDescent="0.25">
      <c r="B12" s="26"/>
      <c r="C12" s="31" t="s">
        <v>8</v>
      </c>
      <c r="D12" s="85"/>
      <c r="E12" s="45"/>
      <c r="F12" s="32"/>
      <c r="G12" s="32"/>
      <c r="H12" s="32"/>
      <c r="I12" s="32"/>
      <c r="J12" s="32"/>
      <c r="K12" s="33"/>
      <c r="L12" s="65"/>
    </row>
    <row r="13" spans="1:23" x14ac:dyDescent="0.2">
      <c r="A13" s="26" t="s">
        <v>28</v>
      </c>
      <c r="B13" s="26"/>
      <c r="C13" s="34" t="s">
        <v>72</v>
      </c>
      <c r="D13" s="47">
        <v>43.452502381189603</v>
      </c>
      <c r="E13" s="55">
        <v>44.626636603940248</v>
      </c>
      <c r="F13" s="56">
        <v>45.78399104408534</v>
      </c>
      <c r="G13" s="56">
        <v>46.888223183992118</v>
      </c>
      <c r="H13" s="56">
        <v>47.910277611028306</v>
      </c>
      <c r="I13" s="56">
        <v>48.779019254607718</v>
      </c>
      <c r="J13" s="56">
        <v>49.485568224554207</v>
      </c>
      <c r="K13" s="57">
        <v>50.071766947988067</v>
      </c>
      <c r="L13" s="65"/>
    </row>
    <row r="14" spans="1:23" x14ac:dyDescent="0.2">
      <c r="A14" s="26" t="s">
        <v>28</v>
      </c>
      <c r="B14" s="26"/>
      <c r="C14" s="18" t="s">
        <v>73</v>
      </c>
      <c r="D14" s="214">
        <v>43.948</v>
      </c>
      <c r="E14" s="58">
        <v>45.79379426477653</v>
      </c>
      <c r="F14" s="59">
        <v>47.666625009647369</v>
      </c>
      <c r="G14" s="59">
        <v>49.530548092074561</v>
      </c>
      <c r="H14" s="59">
        <v>51.124129089757105</v>
      </c>
      <c r="I14" s="59">
        <v>51.946276125541708</v>
      </c>
      <c r="J14" s="59">
        <v>52.583542490443108</v>
      </c>
      <c r="K14" s="60">
        <v>52.826332211503896</v>
      </c>
      <c r="L14" s="65"/>
    </row>
    <row r="15" spans="1:23" x14ac:dyDescent="0.2">
      <c r="A15" s="26" t="s">
        <v>28</v>
      </c>
      <c r="B15" s="26"/>
      <c r="C15" s="18" t="s">
        <v>74</v>
      </c>
      <c r="D15" s="51">
        <v>54.870577448924401</v>
      </c>
      <c r="E15" s="58">
        <v>55.915469673090243</v>
      </c>
      <c r="F15" s="59">
        <v>56.521347710012527</v>
      </c>
      <c r="G15" s="59">
        <v>58.031762723279016</v>
      </c>
      <c r="H15" s="59">
        <v>62.805442294801686</v>
      </c>
      <c r="I15" s="59">
        <v>68.854016474322592</v>
      </c>
      <c r="J15" s="59">
        <v>75.563825421491245</v>
      </c>
      <c r="K15" s="60">
        <v>80.451423525964898</v>
      </c>
      <c r="L15" s="65"/>
    </row>
    <row r="16" spans="1:23" x14ac:dyDescent="0.2">
      <c r="A16" s="26" t="s">
        <v>28</v>
      </c>
      <c r="B16" s="26"/>
      <c r="C16" s="18" t="s">
        <v>75</v>
      </c>
      <c r="D16" s="51">
        <v>67.733337493961798</v>
      </c>
      <c r="E16" s="58">
        <v>69.005886985824404</v>
      </c>
      <c r="F16" s="59">
        <v>70.615137519064547</v>
      </c>
      <c r="G16" s="59">
        <v>71.468665810401021</v>
      </c>
      <c r="H16" s="59">
        <v>75.305354314334863</v>
      </c>
      <c r="I16" s="59">
        <v>81.345452379308526</v>
      </c>
      <c r="J16" s="59">
        <v>88.722498601485384</v>
      </c>
      <c r="K16" s="60">
        <v>94.597996950266278</v>
      </c>
      <c r="L16" s="65"/>
    </row>
    <row r="17" spans="1:12" x14ac:dyDescent="0.2">
      <c r="A17" s="26" t="s">
        <v>28</v>
      </c>
      <c r="B17" s="26"/>
      <c r="C17" s="18" t="s">
        <v>76</v>
      </c>
      <c r="D17" s="51">
        <v>143.80170579206299</v>
      </c>
      <c r="E17" s="58">
        <v>159.53985082587948</v>
      </c>
      <c r="F17" s="59">
        <v>187.28640847245836</v>
      </c>
      <c r="G17" s="59">
        <v>218.47154071924626</v>
      </c>
      <c r="H17" s="59">
        <v>248.53815076265539</v>
      </c>
      <c r="I17" s="59">
        <v>271.12562545261011</v>
      </c>
      <c r="J17" s="59">
        <v>289.57306412599377</v>
      </c>
      <c r="K17" s="60">
        <v>306.11397135769312</v>
      </c>
      <c r="L17" s="65"/>
    </row>
    <row r="18" spans="1:12" x14ac:dyDescent="0.2">
      <c r="A18" s="26" t="s">
        <v>28</v>
      </c>
      <c r="B18" s="26"/>
      <c r="C18" s="18" t="s">
        <v>77</v>
      </c>
      <c r="D18" s="51">
        <v>107.25617376737399</v>
      </c>
      <c r="E18" s="58">
        <v>117.35008312459499</v>
      </c>
      <c r="F18" s="59">
        <v>131.90409625113062</v>
      </c>
      <c r="G18" s="59">
        <v>152.77192454939689</v>
      </c>
      <c r="H18" s="59">
        <v>178.07433576939366</v>
      </c>
      <c r="I18" s="59">
        <v>197.71770529695755</v>
      </c>
      <c r="J18" s="59">
        <v>213.00428164962497</v>
      </c>
      <c r="K18" s="60">
        <v>223.93661040320555</v>
      </c>
      <c r="L18" s="65"/>
    </row>
    <row r="19" spans="1:12" ht="13.5" thickBot="1" x14ac:dyDescent="0.25">
      <c r="A19" s="26" t="s">
        <v>28</v>
      </c>
      <c r="B19" s="26"/>
      <c r="C19" s="19" t="s">
        <v>78</v>
      </c>
      <c r="D19" s="53">
        <v>84.396068760585905</v>
      </c>
      <c r="E19" s="54">
        <v>77.323229707526565</v>
      </c>
      <c r="F19" s="24">
        <v>78.177126859464607</v>
      </c>
      <c r="G19" s="24">
        <v>65.289800756235877</v>
      </c>
      <c r="H19" s="24">
        <v>55.974226917467995</v>
      </c>
      <c r="I19" s="24">
        <v>50.669990266276621</v>
      </c>
      <c r="J19" s="24">
        <v>51.216180269273522</v>
      </c>
      <c r="K19" s="25">
        <v>60.585958780218029</v>
      </c>
      <c r="L19" s="65"/>
    </row>
    <row r="20" spans="1:12" s="20" customFormat="1" ht="15" customHeight="1" thickBot="1" x14ac:dyDescent="0.25">
      <c r="B20" s="26"/>
      <c r="C20" s="31" t="s">
        <v>9</v>
      </c>
      <c r="D20" s="85"/>
      <c r="E20" s="45"/>
      <c r="F20" s="32"/>
      <c r="G20" s="32"/>
      <c r="H20" s="32"/>
      <c r="I20" s="32"/>
      <c r="J20" s="32"/>
      <c r="K20" s="33"/>
      <c r="L20" s="65"/>
    </row>
    <row r="21" spans="1:12" s="20" customFormat="1" x14ac:dyDescent="0.2">
      <c r="A21" s="26" t="s">
        <v>29</v>
      </c>
      <c r="B21" s="26"/>
      <c r="C21" s="34" t="s">
        <v>79</v>
      </c>
      <c r="D21" s="47">
        <v>43.452502381189603</v>
      </c>
      <c r="E21" s="55">
        <v>44.728875701356301</v>
      </c>
      <c r="F21" s="56">
        <v>46.070029158540244</v>
      </c>
      <c r="G21" s="56">
        <v>47.211935545117477</v>
      </c>
      <c r="H21" s="56">
        <v>48.117492378334006</v>
      </c>
      <c r="I21" s="56">
        <v>48.902917045987799</v>
      </c>
      <c r="J21" s="56">
        <v>49.58216246210575</v>
      </c>
      <c r="K21" s="57">
        <v>50.213660981626262</v>
      </c>
      <c r="L21" s="65"/>
    </row>
    <row r="22" spans="1:12" s="20" customFormat="1" x14ac:dyDescent="0.2">
      <c r="A22" s="26" t="s">
        <v>29</v>
      </c>
      <c r="B22" s="26"/>
      <c r="C22" s="18" t="s">
        <v>80</v>
      </c>
      <c r="D22" s="51">
        <v>43.948</v>
      </c>
      <c r="E22" s="58">
        <v>45.875274683537533</v>
      </c>
      <c r="F22" s="59">
        <v>47.907272853002738</v>
      </c>
      <c r="G22" s="59">
        <v>49.83451239136788</v>
      </c>
      <c r="H22" s="59">
        <v>51.444568023785301</v>
      </c>
      <c r="I22" s="59">
        <v>52.264193513322809</v>
      </c>
      <c r="J22" s="59">
        <v>52.924383608884291</v>
      </c>
      <c r="K22" s="60">
        <v>53.229949852505186</v>
      </c>
      <c r="L22" s="65"/>
    </row>
    <row r="23" spans="1:12" s="20" customFormat="1" x14ac:dyDescent="0.2">
      <c r="A23" s="26" t="s">
        <v>29</v>
      </c>
      <c r="B23" s="26"/>
      <c r="C23" s="18" t="s">
        <v>81</v>
      </c>
      <c r="D23" s="51">
        <v>54.870577448924401</v>
      </c>
      <c r="E23" s="58">
        <v>55.90397418129173</v>
      </c>
      <c r="F23" s="59">
        <v>56.85353979529615</v>
      </c>
      <c r="G23" s="59">
        <v>59.41669493289713</v>
      </c>
      <c r="H23" s="59">
        <v>66.619916492904125</v>
      </c>
      <c r="I23" s="59">
        <v>75.707193950941416</v>
      </c>
      <c r="J23" s="59">
        <v>84.83436444852903</v>
      </c>
      <c r="K23" s="60">
        <v>90.512923391590988</v>
      </c>
      <c r="L23" s="65"/>
    </row>
    <row r="24" spans="1:12" s="20" customFormat="1" x14ac:dyDescent="0.2">
      <c r="A24" s="26" t="s">
        <v>29</v>
      </c>
      <c r="B24" s="26"/>
      <c r="C24" s="18" t="s">
        <v>82</v>
      </c>
      <c r="D24" s="51">
        <v>67.733337493961798</v>
      </c>
      <c r="E24" s="58">
        <v>68.991501453692834</v>
      </c>
      <c r="F24" s="59">
        <v>70.969008684093041</v>
      </c>
      <c r="G24" s="59">
        <v>72.953954325225425</v>
      </c>
      <c r="H24" s="59">
        <v>79.00248010023347</v>
      </c>
      <c r="I24" s="59">
        <v>88.309270352624836</v>
      </c>
      <c r="J24" s="59">
        <v>99.725461721583713</v>
      </c>
      <c r="K24" s="60">
        <v>108.37134266221543</v>
      </c>
      <c r="L24" s="65"/>
    </row>
    <row r="25" spans="1:12" s="20" customFormat="1" x14ac:dyDescent="0.2">
      <c r="A25" s="26" t="s">
        <v>29</v>
      </c>
      <c r="B25" s="26"/>
      <c r="C25" s="18" t="s">
        <v>83</v>
      </c>
      <c r="D25" s="51">
        <v>143.80170579206299</v>
      </c>
      <c r="E25" s="58">
        <v>161.82962956775674</v>
      </c>
      <c r="F25" s="59">
        <v>194.68242590458163</v>
      </c>
      <c r="G25" s="59">
        <v>226.17626490238419</v>
      </c>
      <c r="H25" s="59">
        <v>243.46228286767357</v>
      </c>
      <c r="I25" s="59">
        <v>251.1137256700454</v>
      </c>
      <c r="J25" s="59">
        <v>262.25860813565322</v>
      </c>
      <c r="K25" s="60">
        <v>282.17936700127154</v>
      </c>
      <c r="L25" s="65"/>
    </row>
    <row r="26" spans="1:12" s="20" customFormat="1" x14ac:dyDescent="0.2">
      <c r="A26" s="26" t="s">
        <v>29</v>
      </c>
      <c r="B26" s="26"/>
      <c r="C26" s="18" t="s">
        <v>84</v>
      </c>
      <c r="D26" s="51">
        <v>107.25617376737399</v>
      </c>
      <c r="E26" s="58">
        <v>118.75505849086434</v>
      </c>
      <c r="F26" s="59">
        <v>136.33873475015181</v>
      </c>
      <c r="G26" s="59">
        <v>158.20073339635064</v>
      </c>
      <c r="H26" s="59">
        <v>179.46014273166492</v>
      </c>
      <c r="I26" s="59">
        <v>191.63560189708957</v>
      </c>
      <c r="J26" s="59">
        <v>198.92551917464104</v>
      </c>
      <c r="K26" s="60">
        <v>207.1987765292333</v>
      </c>
      <c r="L26" s="65"/>
    </row>
    <row r="27" spans="1:12" s="20" customFormat="1" ht="13.5" thickBot="1" x14ac:dyDescent="0.25">
      <c r="A27" s="26" t="s">
        <v>29</v>
      </c>
      <c r="B27" s="26"/>
      <c r="C27" s="19" t="s">
        <v>85</v>
      </c>
      <c r="D27" s="53">
        <v>84.396068760585905</v>
      </c>
      <c r="E27" s="54">
        <v>77.285974626081469</v>
      </c>
      <c r="F27" s="24">
        <v>77.997029624313043</v>
      </c>
      <c r="G27" s="24">
        <v>64.997830960063268</v>
      </c>
      <c r="H27" s="24">
        <v>53.927476469665336</v>
      </c>
      <c r="I27" s="24">
        <v>48.705694234490458</v>
      </c>
      <c r="J27" s="24">
        <v>54.3540851073098</v>
      </c>
      <c r="K27" s="25">
        <v>71.83686525912907</v>
      </c>
      <c r="L27" s="65"/>
    </row>
    <row r="28" spans="1:12" s="20" customFormat="1" ht="13.5" thickBot="1" x14ac:dyDescent="0.25">
      <c r="B28" s="26"/>
      <c r="C28" s="31" t="s">
        <v>10</v>
      </c>
      <c r="D28" s="85"/>
      <c r="E28" s="45"/>
      <c r="F28" s="32"/>
      <c r="G28" s="32"/>
      <c r="H28" s="32"/>
      <c r="I28" s="32"/>
      <c r="J28" s="32"/>
      <c r="K28" s="33"/>
      <c r="L28" s="65"/>
    </row>
    <row r="29" spans="1:12" s="20" customFormat="1" x14ac:dyDescent="0.2">
      <c r="A29" s="26" t="s">
        <v>30</v>
      </c>
      <c r="B29" s="26"/>
      <c r="C29" s="34" t="s">
        <v>86</v>
      </c>
      <c r="D29" s="47">
        <v>43.452502381189603</v>
      </c>
      <c r="E29" s="55">
        <v>44.584196261464903</v>
      </c>
      <c r="F29" s="56">
        <v>45.822777540285308</v>
      </c>
      <c r="G29" s="56">
        <v>46.795480036496649</v>
      </c>
      <c r="H29" s="56">
        <v>47.518674614073795</v>
      </c>
      <c r="I29" s="56">
        <v>48.103096362285633</v>
      </c>
      <c r="J29" s="56">
        <v>48.571520287190161</v>
      </c>
      <c r="K29" s="57">
        <v>48.987662960676289</v>
      </c>
      <c r="L29" s="65"/>
    </row>
    <row r="30" spans="1:12" s="20" customFormat="1" x14ac:dyDescent="0.2">
      <c r="A30" s="26" t="s">
        <v>30</v>
      </c>
      <c r="B30" s="26"/>
      <c r="C30" s="18" t="s">
        <v>87</v>
      </c>
      <c r="D30" s="214">
        <v>43.948</v>
      </c>
      <c r="E30" s="58">
        <v>45.662798043126195</v>
      </c>
      <c r="F30" s="59">
        <v>47.529866542894332</v>
      </c>
      <c r="G30" s="59">
        <v>49.199373665216406</v>
      </c>
      <c r="H30" s="59">
        <v>50.358210959957191</v>
      </c>
      <c r="I30" s="59">
        <v>50.73621859402175</v>
      </c>
      <c r="J30" s="59">
        <v>50.928058413643505</v>
      </c>
      <c r="K30" s="60">
        <v>50.994786362706158</v>
      </c>
      <c r="L30" s="65"/>
    </row>
    <row r="31" spans="1:12" s="20" customFormat="1" x14ac:dyDescent="0.2">
      <c r="A31" s="26" t="s">
        <v>30</v>
      </c>
      <c r="B31" s="26"/>
      <c r="C31" s="18" t="s">
        <v>88</v>
      </c>
      <c r="D31" s="51">
        <v>54.870577448924401</v>
      </c>
      <c r="E31" s="58">
        <v>56.009874780085035</v>
      </c>
      <c r="F31" s="59">
        <v>57.069389494608792</v>
      </c>
      <c r="G31" s="59">
        <v>59.399543944704483</v>
      </c>
      <c r="H31" s="59">
        <v>66.078302614280531</v>
      </c>
      <c r="I31" s="59">
        <v>74.196466041376198</v>
      </c>
      <c r="J31" s="59">
        <v>81.759702141057829</v>
      </c>
      <c r="K31" s="60">
        <v>85.653099710482323</v>
      </c>
      <c r="L31" s="65"/>
    </row>
    <row r="32" spans="1:12" s="20" customFormat="1" x14ac:dyDescent="0.2">
      <c r="A32" s="26" t="s">
        <v>30</v>
      </c>
      <c r="B32" s="26"/>
      <c r="C32" s="18" t="s">
        <v>89</v>
      </c>
      <c r="D32" s="51">
        <v>67.733337493961798</v>
      </c>
      <c r="E32" s="58">
        <v>69.276590216942651</v>
      </c>
      <c r="F32" s="59">
        <v>71.383897662436297</v>
      </c>
      <c r="G32" s="59">
        <v>73.187641228708401</v>
      </c>
      <c r="H32" s="59">
        <v>78.729128923170848</v>
      </c>
      <c r="I32" s="59">
        <v>87.008127104167514</v>
      </c>
      <c r="J32" s="59">
        <v>96.734725451682706</v>
      </c>
      <c r="K32" s="60">
        <v>103.32925434207027</v>
      </c>
      <c r="L32" s="65"/>
    </row>
    <row r="33" spans="1:23" s="20" customFormat="1" x14ac:dyDescent="0.2">
      <c r="A33" s="26" t="s">
        <v>30</v>
      </c>
      <c r="B33" s="26"/>
      <c r="C33" s="18" t="s">
        <v>90</v>
      </c>
      <c r="D33" s="51">
        <v>143.80170579206299</v>
      </c>
      <c r="E33" s="58">
        <v>160.26429435504775</v>
      </c>
      <c r="F33" s="59">
        <v>191.0824271513213</v>
      </c>
      <c r="G33" s="59">
        <v>218.52600519528528</v>
      </c>
      <c r="H33" s="59">
        <v>231.1657266560949</v>
      </c>
      <c r="I33" s="59">
        <v>234.08908229342083</v>
      </c>
      <c r="J33" s="59">
        <v>239.99037650248974</v>
      </c>
      <c r="K33" s="60">
        <v>252.92367589745569</v>
      </c>
      <c r="L33" s="65"/>
    </row>
    <row r="34" spans="1:23" s="20" customFormat="1" x14ac:dyDescent="0.2">
      <c r="A34" s="26" t="s">
        <v>30</v>
      </c>
      <c r="B34" s="26"/>
      <c r="C34" s="18" t="s">
        <v>91</v>
      </c>
      <c r="D34" s="51">
        <v>107.25617376737399</v>
      </c>
      <c r="E34" s="58">
        <v>117.48028412935145</v>
      </c>
      <c r="F34" s="59">
        <v>133.99801426613053</v>
      </c>
      <c r="G34" s="59">
        <v>153.14495200758941</v>
      </c>
      <c r="H34" s="59">
        <v>170.63476449834894</v>
      </c>
      <c r="I34" s="59">
        <v>178.90182665060428</v>
      </c>
      <c r="J34" s="59">
        <v>182.29020130098189</v>
      </c>
      <c r="K34" s="60">
        <v>186.21975251381525</v>
      </c>
      <c r="L34" s="65"/>
    </row>
    <row r="35" spans="1:23" s="20" customFormat="1" ht="13.5" thickBot="1" x14ac:dyDescent="0.25">
      <c r="A35" s="26" t="s">
        <v>30</v>
      </c>
      <c r="B35" s="26"/>
      <c r="C35" s="19" t="s">
        <v>92</v>
      </c>
      <c r="D35" s="53">
        <v>84.396068760585905</v>
      </c>
      <c r="E35" s="54">
        <v>78.58912153479902</v>
      </c>
      <c r="F35" s="24">
        <v>79.837742225019099</v>
      </c>
      <c r="G35" s="24">
        <v>67.769944070526151</v>
      </c>
      <c r="H35" s="24">
        <v>57.449273213833294</v>
      </c>
      <c r="I35" s="24">
        <v>52.801074027556062</v>
      </c>
      <c r="J35" s="24">
        <v>59.733452967062249</v>
      </c>
      <c r="K35" s="25">
        <v>79.301229967330968</v>
      </c>
      <c r="L35" s="65"/>
    </row>
    <row r="36" spans="1:23" s="20" customFormat="1" ht="13.5" thickBot="1" x14ac:dyDescent="0.25">
      <c r="A36" s="17"/>
      <c r="B36" s="26"/>
      <c r="C36" s="31" t="s">
        <v>11</v>
      </c>
      <c r="D36" s="85"/>
      <c r="E36" s="45"/>
      <c r="F36" s="32"/>
      <c r="G36" s="32"/>
      <c r="H36" s="32"/>
      <c r="I36" s="32"/>
      <c r="J36" s="32"/>
      <c r="K36" s="33"/>
      <c r="L36" s="65"/>
    </row>
    <row r="37" spans="1:23" s="20" customFormat="1" x14ac:dyDescent="0.2">
      <c r="A37" s="17" t="s">
        <v>31</v>
      </c>
      <c r="B37" s="26"/>
      <c r="C37" s="34" t="s">
        <v>93</v>
      </c>
      <c r="D37" s="47">
        <v>43.452502381189603</v>
      </c>
      <c r="E37" s="55">
        <v>44.51315286547738</v>
      </c>
      <c r="F37" s="56">
        <v>45.630147037518789</v>
      </c>
      <c r="G37" s="56">
        <v>46.453300356044451</v>
      </c>
      <c r="H37" s="56">
        <v>47.027373000998239</v>
      </c>
      <c r="I37" s="56">
        <v>47.475954727290443</v>
      </c>
      <c r="J37" s="56">
        <v>47.824364068039955</v>
      </c>
      <c r="K37" s="57">
        <v>48.139183281963128</v>
      </c>
      <c r="L37" s="65"/>
    </row>
    <row r="38" spans="1:23" s="20" customFormat="1" x14ac:dyDescent="0.2">
      <c r="A38" s="17" t="s">
        <v>31</v>
      </c>
      <c r="B38" s="26"/>
      <c r="C38" s="18" t="s">
        <v>94</v>
      </c>
      <c r="D38" s="51">
        <v>43.948</v>
      </c>
      <c r="E38" s="58">
        <v>45.548332778343344</v>
      </c>
      <c r="F38" s="59">
        <v>47.231764000249861</v>
      </c>
      <c r="G38" s="59">
        <v>48.680368810231421</v>
      </c>
      <c r="H38" s="59">
        <v>49.470265272206056</v>
      </c>
      <c r="I38" s="59">
        <v>49.631366271608648</v>
      </c>
      <c r="J38" s="59">
        <v>49.635851068724953</v>
      </c>
      <c r="K38" s="60">
        <v>49.653660708693231</v>
      </c>
      <c r="L38" s="65"/>
    </row>
    <row r="39" spans="1:23" s="20" customFormat="1" x14ac:dyDescent="0.2">
      <c r="A39" s="17" t="s">
        <v>31</v>
      </c>
      <c r="B39" s="26"/>
      <c r="C39" s="18" t="s">
        <v>95</v>
      </c>
      <c r="D39" s="51">
        <v>54.870577448924401</v>
      </c>
      <c r="E39" s="58">
        <v>55.836841871822386</v>
      </c>
      <c r="F39" s="59">
        <v>56.800722732377309</v>
      </c>
      <c r="G39" s="59">
        <v>59.09816088574479</v>
      </c>
      <c r="H39" s="59">
        <v>65.557250797222864</v>
      </c>
      <c r="I39" s="59">
        <v>73.050870171690335</v>
      </c>
      <c r="J39" s="59">
        <v>79.482681586099915</v>
      </c>
      <c r="K39" s="60">
        <v>82.214203225841814</v>
      </c>
      <c r="L39" s="65"/>
    </row>
    <row r="40" spans="1:23" s="20" customFormat="1" x14ac:dyDescent="0.2">
      <c r="A40" s="17" t="s">
        <v>31</v>
      </c>
      <c r="B40" s="26"/>
      <c r="C40" s="18" t="s">
        <v>96</v>
      </c>
      <c r="D40" s="51">
        <v>67.733337493961798</v>
      </c>
      <c r="E40" s="58">
        <v>69.104282099386367</v>
      </c>
      <c r="F40" s="59">
        <v>71.063789358768716</v>
      </c>
      <c r="G40" s="59">
        <v>72.798927654350095</v>
      </c>
      <c r="H40" s="59">
        <v>78.199467121263837</v>
      </c>
      <c r="I40" s="59">
        <v>85.997728877146997</v>
      </c>
      <c r="J40" s="59">
        <v>94.639190505523146</v>
      </c>
      <c r="K40" s="60">
        <v>99.860922846870508</v>
      </c>
      <c r="L40" s="65"/>
    </row>
    <row r="41" spans="1:23" s="20" customFormat="1" x14ac:dyDescent="0.2">
      <c r="A41" s="17" t="s">
        <v>31</v>
      </c>
      <c r="B41" s="26"/>
      <c r="C41" s="18" t="s">
        <v>97</v>
      </c>
      <c r="D41" s="51">
        <v>143.80170579206299</v>
      </c>
      <c r="E41" s="58">
        <v>159.65490543662321</v>
      </c>
      <c r="F41" s="59">
        <v>187.98575594149392</v>
      </c>
      <c r="G41" s="59">
        <v>210.49835089847701</v>
      </c>
      <c r="H41" s="59">
        <v>218.37771658386075</v>
      </c>
      <c r="I41" s="59">
        <v>218.52688250744276</v>
      </c>
      <c r="J41" s="59">
        <v>222.62405640054536</v>
      </c>
      <c r="K41" s="60">
        <v>233.37348025975868</v>
      </c>
      <c r="L41" s="65"/>
    </row>
    <row r="42" spans="1:23" s="20" customFormat="1" x14ac:dyDescent="0.2">
      <c r="A42" s="17" t="s">
        <v>31</v>
      </c>
      <c r="B42" s="26"/>
      <c r="C42" s="18" t="s">
        <v>98</v>
      </c>
      <c r="D42" s="51">
        <v>107.25617376737399</v>
      </c>
      <c r="E42" s="58">
        <v>116.9765966345028</v>
      </c>
      <c r="F42" s="59">
        <v>132.12950553582431</v>
      </c>
      <c r="G42" s="59">
        <v>148.59709288223132</v>
      </c>
      <c r="H42" s="59">
        <v>162.41824923317978</v>
      </c>
      <c r="I42" s="59">
        <v>167.64455967642607</v>
      </c>
      <c r="J42" s="59">
        <v>169.15729695252992</v>
      </c>
      <c r="K42" s="60">
        <v>171.84698148325003</v>
      </c>
      <c r="L42" s="65"/>
    </row>
    <row r="43" spans="1:23" s="20" customFormat="1" ht="13.5" thickBot="1" x14ac:dyDescent="0.25">
      <c r="A43" s="17" t="s">
        <v>31</v>
      </c>
      <c r="B43" s="26"/>
      <c r="C43" s="19" t="s">
        <v>99</v>
      </c>
      <c r="D43" s="53">
        <v>84.396068760585905</v>
      </c>
      <c r="E43" s="54">
        <v>79.016853352419957</v>
      </c>
      <c r="F43" s="24">
        <v>80.547156148944666</v>
      </c>
      <c r="G43" s="24">
        <v>68.72186261764034</v>
      </c>
      <c r="H43" s="24">
        <v>59.139189216757678</v>
      </c>
      <c r="I43" s="24">
        <v>55.671230862767352</v>
      </c>
      <c r="J43" s="24">
        <v>63.889080238273245</v>
      </c>
      <c r="K43" s="25">
        <v>83.978749506443393</v>
      </c>
      <c r="L43" s="65"/>
    </row>
    <row r="44" spans="1:23" s="20" customFormat="1" ht="13.5" thickBot="1" x14ac:dyDescent="0.25">
      <c r="A44" s="17"/>
      <c r="B44" s="26"/>
      <c r="C44" s="31" t="s">
        <v>12</v>
      </c>
      <c r="D44" s="85"/>
      <c r="E44" s="45"/>
      <c r="F44" s="32"/>
      <c r="G44" s="32"/>
      <c r="H44" s="32"/>
      <c r="I44" s="32"/>
      <c r="J44" s="32"/>
      <c r="K44" s="33"/>
      <c r="L44" s="65"/>
      <c r="N44" s="26" t="s">
        <v>258</v>
      </c>
      <c r="O44" s="76"/>
      <c r="P44" s="76"/>
      <c r="Q44" s="76"/>
      <c r="R44" s="76"/>
      <c r="S44" s="76"/>
      <c r="W44" s="26" t="s">
        <v>259</v>
      </c>
    </row>
    <row r="45" spans="1:23" s="20" customFormat="1" x14ac:dyDescent="0.2">
      <c r="A45" s="17" t="s">
        <v>32</v>
      </c>
      <c r="B45" s="26"/>
      <c r="C45" s="34" t="s">
        <v>100</v>
      </c>
      <c r="D45" s="47">
        <v>43.452502381189603</v>
      </c>
      <c r="E45" s="55">
        <v>44.68735376293229</v>
      </c>
      <c r="F45" s="56">
        <v>45.969627353443137</v>
      </c>
      <c r="G45" s="56">
        <v>47.043733098676825</v>
      </c>
      <c r="H45" s="56">
        <v>47.919325734752675</v>
      </c>
      <c r="I45" s="56">
        <v>48.545899511643583</v>
      </c>
      <c r="J45" s="56">
        <v>48.943179133175434</v>
      </c>
      <c r="K45" s="57">
        <v>49.181003676529187</v>
      </c>
      <c r="L45" s="65"/>
    </row>
    <row r="46" spans="1:23" s="20" customFormat="1" x14ac:dyDescent="0.2">
      <c r="A46" s="17" t="s">
        <v>32</v>
      </c>
      <c r="B46" s="26"/>
      <c r="C46" s="18" t="s">
        <v>101</v>
      </c>
      <c r="D46" s="214">
        <v>43.948</v>
      </c>
      <c r="E46" s="58">
        <v>45.816513202345106</v>
      </c>
      <c r="F46" s="59">
        <v>47.792738652570726</v>
      </c>
      <c r="G46" s="59">
        <v>49.574563092543571</v>
      </c>
      <c r="H46" s="59">
        <v>50.981928836942743</v>
      </c>
      <c r="I46" s="59">
        <v>51.378212591968087</v>
      </c>
      <c r="J46" s="59">
        <v>51.409454296524601</v>
      </c>
      <c r="K46" s="60">
        <v>51.156759246424414</v>
      </c>
      <c r="L46" s="65"/>
    </row>
    <row r="47" spans="1:23" s="20" customFormat="1" x14ac:dyDescent="0.2">
      <c r="A47" s="17" t="s">
        <v>32</v>
      </c>
      <c r="B47" s="26"/>
      <c r="C47" s="18" t="s">
        <v>102</v>
      </c>
      <c r="D47" s="51">
        <v>54.870577448924401</v>
      </c>
      <c r="E47" s="58">
        <v>55.991080630232169</v>
      </c>
      <c r="F47" s="59">
        <v>56.610743253202159</v>
      </c>
      <c r="G47" s="59">
        <v>58.000003076324624</v>
      </c>
      <c r="H47" s="59">
        <v>63.563726275431563</v>
      </c>
      <c r="I47" s="59">
        <v>70.342301381897528</v>
      </c>
      <c r="J47" s="59">
        <v>77.106961587646936</v>
      </c>
      <c r="K47" s="60">
        <v>80.832564612511376</v>
      </c>
      <c r="L47" s="65"/>
    </row>
    <row r="48" spans="1:23" s="20" customFormat="1" x14ac:dyDescent="0.2">
      <c r="A48" s="17" t="s">
        <v>32</v>
      </c>
      <c r="B48" s="26"/>
      <c r="C48" s="18" t="s">
        <v>103</v>
      </c>
      <c r="D48" s="51">
        <v>67.733337493961798</v>
      </c>
      <c r="E48" s="58">
        <v>69.337410724940696</v>
      </c>
      <c r="F48" s="59">
        <v>71.098967040041131</v>
      </c>
      <c r="G48" s="59">
        <v>71.978895766078665</v>
      </c>
      <c r="H48" s="59">
        <v>75.797344802304551</v>
      </c>
      <c r="I48" s="59">
        <v>82.494230723756019</v>
      </c>
      <c r="J48" s="59">
        <v>90.639696452925207</v>
      </c>
      <c r="K48" s="60">
        <v>96.03891585327834</v>
      </c>
      <c r="L48" s="65"/>
    </row>
    <row r="49" spans="1:12" s="20" customFormat="1" x14ac:dyDescent="0.2">
      <c r="A49" s="17" t="s">
        <v>32</v>
      </c>
      <c r="B49" s="26"/>
      <c r="C49" s="18" t="s">
        <v>104</v>
      </c>
      <c r="D49" s="51">
        <v>143.80170579206299</v>
      </c>
      <c r="E49" s="58">
        <v>162.15527554726151</v>
      </c>
      <c r="F49" s="59">
        <v>195.88087976294227</v>
      </c>
      <c r="G49" s="59">
        <v>232.07621493136264</v>
      </c>
      <c r="H49" s="59">
        <v>254.43573042743805</v>
      </c>
      <c r="I49" s="59">
        <v>263.01531343973016</v>
      </c>
      <c r="J49" s="59">
        <v>267.82281278938586</v>
      </c>
      <c r="K49" s="60">
        <v>273.34317114189435</v>
      </c>
      <c r="L49" s="65"/>
    </row>
    <row r="50" spans="1:12" s="20" customFormat="1" x14ac:dyDescent="0.2">
      <c r="A50" s="17" t="s">
        <v>32</v>
      </c>
      <c r="B50" s="26"/>
      <c r="C50" s="18" t="s">
        <v>105</v>
      </c>
      <c r="D50" s="51">
        <v>107.25617376737399</v>
      </c>
      <c r="E50" s="58">
        <v>118.44633155502021</v>
      </c>
      <c r="F50" s="59">
        <v>135.78568088585206</v>
      </c>
      <c r="G50" s="59">
        <v>158.37275913507861</v>
      </c>
      <c r="H50" s="59">
        <v>183.3064379855829</v>
      </c>
      <c r="I50" s="59">
        <v>195.74826289169283</v>
      </c>
      <c r="J50" s="59">
        <v>200.07326905670411</v>
      </c>
      <c r="K50" s="60">
        <v>201.24433630828204</v>
      </c>
      <c r="L50" s="65"/>
    </row>
    <row r="51" spans="1:12" s="20" customFormat="1" ht="13.5" thickBot="1" x14ac:dyDescent="0.25">
      <c r="A51" s="17" t="s">
        <v>32</v>
      </c>
      <c r="B51" s="26"/>
      <c r="C51" s="19" t="s">
        <v>106</v>
      </c>
      <c r="D51" s="53">
        <v>84.396068760585905</v>
      </c>
      <c r="E51" s="54">
        <v>78.564464046446133</v>
      </c>
      <c r="F51" s="24">
        <v>80.151282248606947</v>
      </c>
      <c r="G51" s="24">
        <v>68.436621165688109</v>
      </c>
      <c r="H51" s="24">
        <v>55.559262608784529</v>
      </c>
      <c r="I51" s="24">
        <v>50.359759059060558</v>
      </c>
      <c r="J51" s="24">
        <v>54.64395910357409</v>
      </c>
      <c r="K51" s="25">
        <v>70.144154289083929</v>
      </c>
      <c r="L51" s="65"/>
    </row>
    <row r="52" spans="1:12" s="20" customFormat="1" ht="13.5" thickBot="1" x14ac:dyDescent="0.25">
      <c r="A52" s="17"/>
      <c r="B52" s="26"/>
      <c r="C52" s="31" t="s">
        <v>13</v>
      </c>
      <c r="D52" s="85"/>
      <c r="E52" s="45"/>
      <c r="F52" s="32"/>
      <c r="G52" s="32"/>
      <c r="H52" s="32"/>
      <c r="I52" s="32"/>
      <c r="J52" s="32"/>
      <c r="K52" s="33"/>
      <c r="L52" s="65"/>
    </row>
    <row r="53" spans="1:12" s="20" customFormat="1" x14ac:dyDescent="0.2">
      <c r="A53" s="17" t="s">
        <v>33</v>
      </c>
      <c r="B53" s="26"/>
      <c r="C53" s="34" t="s">
        <v>107</v>
      </c>
      <c r="D53" s="47">
        <v>43.452502381189603</v>
      </c>
      <c r="E53" s="55">
        <v>44.615421265647306</v>
      </c>
      <c r="F53" s="56">
        <v>45.787985743637257</v>
      </c>
      <c r="G53" s="56">
        <v>46.717792926880485</v>
      </c>
      <c r="H53" s="56">
        <v>47.428172456721057</v>
      </c>
      <c r="I53" s="56">
        <v>47.902075215557481</v>
      </c>
      <c r="J53" s="56">
        <v>48.169474885374491</v>
      </c>
      <c r="K53" s="57">
        <v>48.297573510534242</v>
      </c>
      <c r="L53" s="65"/>
    </row>
    <row r="54" spans="1:12" s="20" customFormat="1" x14ac:dyDescent="0.2">
      <c r="A54" s="17" t="s">
        <v>33</v>
      </c>
      <c r="B54" s="26"/>
      <c r="C54" s="18" t="s">
        <v>108</v>
      </c>
      <c r="D54" s="51">
        <v>43.948</v>
      </c>
      <c r="E54" s="58">
        <v>45.701307417956436</v>
      </c>
      <c r="F54" s="59">
        <v>47.499548818224646</v>
      </c>
      <c r="G54" s="59">
        <v>49.069027537071364</v>
      </c>
      <c r="H54" s="59">
        <v>50.109319967086421</v>
      </c>
      <c r="I54" s="59">
        <v>50.232738609889168</v>
      </c>
      <c r="J54" s="59">
        <v>50.058932834519588</v>
      </c>
      <c r="K54" s="60">
        <v>49.777371870454154</v>
      </c>
      <c r="L54" s="65"/>
    </row>
    <row r="55" spans="1:12" s="20" customFormat="1" x14ac:dyDescent="0.2">
      <c r="A55" s="17" t="s">
        <v>33</v>
      </c>
      <c r="B55" s="26"/>
      <c r="C55" s="18" t="s">
        <v>109</v>
      </c>
      <c r="D55" s="51">
        <v>54.870577448924401</v>
      </c>
      <c r="E55" s="58">
        <v>55.815216130072173</v>
      </c>
      <c r="F55" s="59">
        <v>56.28087712668448</v>
      </c>
      <c r="G55" s="59">
        <v>57.58452650605458</v>
      </c>
      <c r="H55" s="59">
        <v>62.908968411666201</v>
      </c>
      <c r="I55" s="59">
        <v>69.145193006275349</v>
      </c>
      <c r="J55" s="59">
        <v>74.805147758753293</v>
      </c>
      <c r="K55" s="60">
        <v>77.259688715211254</v>
      </c>
      <c r="L55" s="65"/>
    </row>
    <row r="56" spans="1:12" s="20" customFormat="1" x14ac:dyDescent="0.2">
      <c r="A56" s="17" t="s">
        <v>33</v>
      </c>
      <c r="B56" s="26"/>
      <c r="C56" s="18" t="s">
        <v>110</v>
      </c>
      <c r="D56" s="51">
        <v>67.733337493961798</v>
      </c>
      <c r="E56" s="58">
        <v>69.161535246640341</v>
      </c>
      <c r="F56" s="59">
        <v>70.708230078401996</v>
      </c>
      <c r="G56" s="59">
        <v>71.457527021412645</v>
      </c>
      <c r="H56" s="59">
        <v>75.130817401303915</v>
      </c>
      <c r="I56" s="59">
        <v>81.327756750129339</v>
      </c>
      <c r="J56" s="59">
        <v>88.467295019072296</v>
      </c>
      <c r="K56" s="60">
        <v>92.570298529159899</v>
      </c>
      <c r="L56" s="65"/>
    </row>
    <row r="57" spans="1:12" s="20" customFormat="1" x14ac:dyDescent="0.2">
      <c r="A57" s="17" t="s">
        <v>33</v>
      </c>
      <c r="B57" s="26"/>
      <c r="C57" s="18" t="s">
        <v>111</v>
      </c>
      <c r="D57" s="51">
        <v>143.80170579206299</v>
      </c>
      <c r="E57" s="58">
        <v>161.53402483870437</v>
      </c>
      <c r="F57" s="59">
        <v>193.16473476255527</v>
      </c>
      <c r="G57" s="59">
        <v>224.31480653537744</v>
      </c>
      <c r="H57" s="59">
        <v>240.35691049842796</v>
      </c>
      <c r="I57" s="59">
        <v>244.01030498547556</v>
      </c>
      <c r="J57" s="59">
        <v>246.33967023070724</v>
      </c>
      <c r="K57" s="60">
        <v>250.51795936566927</v>
      </c>
      <c r="L57" s="65"/>
    </row>
    <row r="58" spans="1:12" s="20" customFormat="1" x14ac:dyDescent="0.2">
      <c r="A58" s="17" t="s">
        <v>33</v>
      </c>
      <c r="B58" s="26"/>
      <c r="C58" s="18" t="s">
        <v>112</v>
      </c>
      <c r="D58" s="51">
        <v>107.25617376737399</v>
      </c>
      <c r="E58" s="58">
        <v>117.93489671989541</v>
      </c>
      <c r="F58" s="59">
        <v>134.12043086417228</v>
      </c>
      <c r="G58" s="59">
        <v>154.09458435568951</v>
      </c>
      <c r="H58" s="59">
        <v>174.47903353164597</v>
      </c>
      <c r="I58" s="59">
        <v>182.88068432124675</v>
      </c>
      <c r="J58" s="59">
        <v>184.43781264286622</v>
      </c>
      <c r="K58" s="60">
        <v>184.10800545376074</v>
      </c>
      <c r="L58" s="65"/>
    </row>
    <row r="59" spans="1:12" s="20" customFormat="1" ht="13.5" thickBot="1" x14ac:dyDescent="0.25">
      <c r="A59" s="17" t="s">
        <v>33</v>
      </c>
      <c r="B59" s="26"/>
      <c r="C59" s="19" t="s">
        <v>113</v>
      </c>
      <c r="D59" s="53">
        <v>84.396068760585905</v>
      </c>
      <c r="E59" s="54">
        <v>78.993746597420326</v>
      </c>
      <c r="F59" s="24">
        <v>80.867572124504164</v>
      </c>
      <c r="G59" s="24">
        <v>69.406399483180152</v>
      </c>
      <c r="H59" s="24">
        <v>57.299541074811579</v>
      </c>
      <c r="I59" s="24">
        <v>52.817094070782346</v>
      </c>
      <c r="J59" s="24">
        <v>58.488369522815397</v>
      </c>
      <c r="K59" s="25">
        <v>75.217583111870226</v>
      </c>
      <c r="L59" s="65"/>
    </row>
    <row r="60" spans="1:12" s="20" customFormat="1" ht="13.5" thickBot="1" x14ac:dyDescent="0.25">
      <c r="A60" s="17"/>
      <c r="B60" s="26"/>
      <c r="C60" s="31" t="s">
        <v>14</v>
      </c>
      <c r="D60" s="85"/>
      <c r="E60" s="45"/>
      <c r="F60" s="32"/>
      <c r="G60" s="32"/>
      <c r="H60" s="32"/>
      <c r="I60" s="32"/>
      <c r="J60" s="32"/>
      <c r="K60" s="33"/>
      <c r="L60" s="65"/>
    </row>
    <row r="61" spans="1:12" s="20" customFormat="1" x14ac:dyDescent="0.2">
      <c r="A61" s="17" t="s">
        <v>34</v>
      </c>
      <c r="B61" s="26"/>
      <c r="C61" s="34" t="s">
        <v>114</v>
      </c>
      <c r="D61" s="47">
        <v>43.452502381189603</v>
      </c>
      <c r="E61" s="55">
        <v>44.76452568431543</v>
      </c>
      <c r="F61" s="56">
        <v>46.10733351040183</v>
      </c>
      <c r="G61" s="56">
        <v>47.298823726999927</v>
      </c>
      <c r="H61" s="56">
        <v>47.922823581761833</v>
      </c>
      <c r="I61" s="56">
        <v>48.062099170611596</v>
      </c>
      <c r="J61" s="56">
        <v>48.161465586041771</v>
      </c>
      <c r="K61" s="57">
        <v>48.226858823091781</v>
      </c>
      <c r="L61" s="65"/>
    </row>
    <row r="62" spans="1:12" s="20" customFormat="1" x14ac:dyDescent="0.2">
      <c r="A62" s="17" t="s">
        <v>34</v>
      </c>
      <c r="B62" s="26"/>
      <c r="C62" s="18" t="s">
        <v>115</v>
      </c>
      <c r="D62" s="51">
        <v>43.948</v>
      </c>
      <c r="E62" s="58">
        <v>45.878619299069086</v>
      </c>
      <c r="F62" s="59">
        <v>47.906356943394989</v>
      </c>
      <c r="G62" s="59">
        <v>49.780042779921502</v>
      </c>
      <c r="H62" s="59">
        <v>51.045269470268771</v>
      </c>
      <c r="I62" s="59">
        <v>51.012004958450113</v>
      </c>
      <c r="J62" s="59">
        <v>50.712357461656737</v>
      </c>
      <c r="K62" s="60">
        <v>50.263707328721154</v>
      </c>
      <c r="L62" s="65"/>
    </row>
    <row r="63" spans="1:12" s="20" customFormat="1" x14ac:dyDescent="0.2">
      <c r="A63" s="17" t="s">
        <v>34</v>
      </c>
      <c r="B63" s="26"/>
      <c r="C63" s="18" t="s">
        <v>116</v>
      </c>
      <c r="D63" s="51">
        <v>54.870577448924401</v>
      </c>
      <c r="E63" s="58">
        <v>55.697054074588749</v>
      </c>
      <c r="F63" s="59">
        <v>56.040101637866343</v>
      </c>
      <c r="G63" s="59">
        <v>56.895646260490885</v>
      </c>
      <c r="H63" s="59">
        <v>63.782000989313467</v>
      </c>
      <c r="I63" s="59">
        <v>72.936716017419883</v>
      </c>
      <c r="J63" s="59">
        <v>82.34197883226723</v>
      </c>
      <c r="K63" s="60">
        <v>85.365215646649844</v>
      </c>
      <c r="L63" s="65"/>
    </row>
    <row r="64" spans="1:12" s="20" customFormat="1" x14ac:dyDescent="0.2">
      <c r="A64" s="17" t="s">
        <v>34</v>
      </c>
      <c r="B64" s="26"/>
      <c r="C64" s="18" t="s">
        <v>117</v>
      </c>
      <c r="D64" s="51">
        <v>67.733337493961798</v>
      </c>
      <c r="E64" s="58">
        <v>69.016395440949495</v>
      </c>
      <c r="F64" s="59">
        <v>70.467320086221079</v>
      </c>
      <c r="G64" s="59">
        <v>70.761828272585888</v>
      </c>
      <c r="H64" s="59">
        <v>75.434969777942342</v>
      </c>
      <c r="I64" s="59">
        <v>84.742845593374355</v>
      </c>
      <c r="J64" s="59">
        <v>95.181076020033089</v>
      </c>
      <c r="K64" s="60">
        <v>103.32978074515947</v>
      </c>
      <c r="L64" s="65"/>
    </row>
    <row r="65" spans="1:12" s="20" customFormat="1" x14ac:dyDescent="0.2">
      <c r="A65" s="17" t="s">
        <v>34</v>
      </c>
      <c r="B65" s="26"/>
      <c r="C65" s="18" t="s">
        <v>118</v>
      </c>
      <c r="D65" s="51">
        <v>143.80170579206299</v>
      </c>
      <c r="E65" s="58">
        <v>164.33072344985607</v>
      </c>
      <c r="F65" s="59">
        <v>201.54725247828887</v>
      </c>
      <c r="G65" s="59">
        <v>246.50180952538204</v>
      </c>
      <c r="H65" s="59">
        <v>253.52808392757046</v>
      </c>
      <c r="I65" s="59">
        <v>236.55761661298823</v>
      </c>
      <c r="J65" s="59">
        <v>223.07116907299661</v>
      </c>
      <c r="K65" s="60">
        <v>227.89182240383732</v>
      </c>
      <c r="L65" s="65"/>
    </row>
    <row r="66" spans="1:12" s="20" customFormat="1" x14ac:dyDescent="0.2">
      <c r="A66" s="17" t="s">
        <v>34</v>
      </c>
      <c r="B66" s="26"/>
      <c r="C66" s="18" t="s">
        <v>119</v>
      </c>
      <c r="D66" s="51">
        <v>107.25617376737399</v>
      </c>
      <c r="E66" s="58">
        <v>119.60040544498042</v>
      </c>
      <c r="F66" s="59">
        <v>138.48188786332244</v>
      </c>
      <c r="G66" s="59">
        <v>164.93601509668741</v>
      </c>
      <c r="H66" s="59">
        <v>185.30477185616925</v>
      </c>
      <c r="I66" s="59">
        <v>182.68615390775344</v>
      </c>
      <c r="J66" s="59">
        <v>177.30917914374137</v>
      </c>
      <c r="K66" s="60">
        <v>170.14932238188916</v>
      </c>
      <c r="L66" s="65"/>
    </row>
    <row r="67" spans="1:12" s="20" customFormat="1" ht="13.5" thickBot="1" x14ac:dyDescent="0.25">
      <c r="A67" s="17" t="s">
        <v>34</v>
      </c>
      <c r="B67" s="26"/>
      <c r="C67" s="19" t="s">
        <v>120</v>
      </c>
      <c r="D67" s="53">
        <v>84.396068760585905</v>
      </c>
      <c r="E67" s="54">
        <v>78.520344254881238</v>
      </c>
      <c r="F67" s="24">
        <v>80.061838275053034</v>
      </c>
      <c r="G67" s="24">
        <v>68.30301098884965</v>
      </c>
      <c r="H67" s="24">
        <v>52.795883969132987</v>
      </c>
      <c r="I67" s="24">
        <v>47.946003797271452</v>
      </c>
      <c r="J67" s="24">
        <v>49.909833527892964</v>
      </c>
      <c r="K67" s="25">
        <v>79.452802860961668</v>
      </c>
      <c r="L67" s="65"/>
    </row>
    <row r="68" spans="1:12" s="20" customFormat="1" ht="13.5" thickBot="1" x14ac:dyDescent="0.25">
      <c r="B68" s="26"/>
      <c r="C68" s="31" t="s">
        <v>15</v>
      </c>
      <c r="D68" s="85"/>
      <c r="E68" s="45"/>
      <c r="F68" s="32"/>
      <c r="G68" s="32"/>
      <c r="H68" s="32"/>
      <c r="I68" s="32"/>
      <c r="J68" s="32"/>
      <c r="K68" s="33"/>
      <c r="L68" s="65"/>
    </row>
    <row r="69" spans="1:12" s="20" customFormat="1" x14ac:dyDescent="0.2">
      <c r="A69" s="17" t="s">
        <v>35</v>
      </c>
      <c r="B69" s="26"/>
      <c r="C69" s="34" t="s">
        <v>121</v>
      </c>
      <c r="D69" s="47">
        <v>43.452502381189603</v>
      </c>
      <c r="E69" s="55">
        <v>44.698068282541492</v>
      </c>
      <c r="F69" s="56">
        <v>45.931999582498584</v>
      </c>
      <c r="G69" s="56">
        <v>46.982304576289799</v>
      </c>
      <c r="H69" s="56">
        <v>47.390528170998557</v>
      </c>
      <c r="I69" s="56">
        <v>47.321883762599995</v>
      </c>
      <c r="J69" s="56">
        <v>47.247662364838654</v>
      </c>
      <c r="K69" s="57">
        <v>47.174042575587137</v>
      </c>
      <c r="L69" s="65"/>
    </row>
    <row r="70" spans="1:12" s="20" customFormat="1" x14ac:dyDescent="0.2">
      <c r="A70" s="17" t="s">
        <v>35</v>
      </c>
      <c r="B70" s="26"/>
      <c r="C70" s="18" t="s">
        <v>122</v>
      </c>
      <c r="D70" s="51">
        <v>43.948</v>
      </c>
      <c r="E70" s="58">
        <v>45.767986594707132</v>
      </c>
      <c r="F70" s="59">
        <v>47.61971342629014</v>
      </c>
      <c r="G70" s="59">
        <v>49.290905723618103</v>
      </c>
      <c r="H70" s="59">
        <v>50.142508950933859</v>
      </c>
      <c r="I70" s="59">
        <v>49.765597963854454</v>
      </c>
      <c r="J70" s="59">
        <v>49.204804406462394</v>
      </c>
      <c r="K70" s="60">
        <v>48.711343385135336</v>
      </c>
      <c r="L70" s="65"/>
    </row>
    <row r="71" spans="1:12" s="20" customFormat="1" x14ac:dyDescent="0.2">
      <c r="A71" s="17" t="s">
        <v>35</v>
      </c>
      <c r="B71" s="26"/>
      <c r="C71" s="18" t="s">
        <v>123</v>
      </c>
      <c r="D71" s="51">
        <v>54.870577448924401</v>
      </c>
      <c r="E71" s="58">
        <v>55.501099588337333</v>
      </c>
      <c r="F71" s="59">
        <v>55.68559660315141</v>
      </c>
      <c r="G71" s="59">
        <v>56.440009963796044</v>
      </c>
      <c r="H71" s="59">
        <v>63.290970417222695</v>
      </c>
      <c r="I71" s="59">
        <v>72.144702773006472</v>
      </c>
      <c r="J71" s="59">
        <v>80.658721531626625</v>
      </c>
      <c r="K71" s="60">
        <v>82.293021495487679</v>
      </c>
      <c r="L71" s="65"/>
    </row>
    <row r="72" spans="1:12" s="20" customFormat="1" x14ac:dyDescent="0.2">
      <c r="A72" s="17" t="s">
        <v>35</v>
      </c>
      <c r="B72" s="26"/>
      <c r="C72" s="18" t="s">
        <v>124</v>
      </c>
      <c r="D72" s="51">
        <v>67.733337493961798</v>
      </c>
      <c r="E72" s="58">
        <v>68.81868668793129</v>
      </c>
      <c r="F72" s="59">
        <v>70.049841118046658</v>
      </c>
      <c r="G72" s="59">
        <v>70.197454309660174</v>
      </c>
      <c r="H72" s="59">
        <v>74.920447024356662</v>
      </c>
      <c r="I72" s="59">
        <v>84.019196799198042</v>
      </c>
      <c r="J72" s="59">
        <v>93.690463327460421</v>
      </c>
      <c r="K72" s="60">
        <v>100.70288160930996</v>
      </c>
      <c r="L72" s="65"/>
    </row>
    <row r="73" spans="1:12" s="20" customFormat="1" x14ac:dyDescent="0.2">
      <c r="A73" s="17" t="s">
        <v>35</v>
      </c>
      <c r="B73" s="26"/>
      <c r="C73" s="18" t="s">
        <v>125</v>
      </c>
      <c r="D73" s="51">
        <v>143.80170579206299</v>
      </c>
      <c r="E73" s="58">
        <v>163.86012462633707</v>
      </c>
      <c r="F73" s="59">
        <v>199.0005688841236</v>
      </c>
      <c r="G73" s="59">
        <v>238.60980646641261</v>
      </c>
      <c r="H73" s="59">
        <v>237.55617806696171</v>
      </c>
      <c r="I73" s="59">
        <v>216.38737850851686</v>
      </c>
      <c r="J73" s="59">
        <v>201.27016348736905</v>
      </c>
      <c r="K73" s="60">
        <v>204.46449756799575</v>
      </c>
      <c r="L73" s="65"/>
    </row>
    <row r="74" spans="1:12" s="20" customFormat="1" x14ac:dyDescent="0.2">
      <c r="A74" s="17" t="s">
        <v>35</v>
      </c>
      <c r="B74" s="26"/>
      <c r="C74" s="18" t="s">
        <v>126</v>
      </c>
      <c r="D74" s="51">
        <v>107.25617376737399</v>
      </c>
      <c r="E74" s="58">
        <v>119.16756190818415</v>
      </c>
      <c r="F74" s="59">
        <v>136.90555125269907</v>
      </c>
      <c r="G74" s="59">
        <v>160.68539158482778</v>
      </c>
      <c r="H74" s="59">
        <v>175.37155035644156</v>
      </c>
      <c r="I74" s="59">
        <v>168.65904069264514</v>
      </c>
      <c r="J74" s="59">
        <v>160.84836234974682</v>
      </c>
      <c r="K74" s="60">
        <v>152.65747748050009</v>
      </c>
      <c r="L74" s="65"/>
    </row>
    <row r="75" spans="1:12" s="20" customFormat="1" ht="13.5" thickBot="1" x14ac:dyDescent="0.25">
      <c r="A75" s="17" t="s">
        <v>35</v>
      </c>
      <c r="B75" s="26"/>
      <c r="C75" s="19" t="s">
        <v>127</v>
      </c>
      <c r="D75" s="53">
        <v>84.396068760585905</v>
      </c>
      <c r="E75" s="54">
        <v>78.949361909052669</v>
      </c>
      <c r="F75" s="24">
        <v>80.777196304516124</v>
      </c>
      <c r="G75" s="24">
        <v>69.270423868263293</v>
      </c>
      <c r="H75" s="24">
        <v>54.335632210985139</v>
      </c>
      <c r="I75" s="24">
        <v>50.316302193622406</v>
      </c>
      <c r="J75" s="24">
        <v>53.499987322784939</v>
      </c>
      <c r="K75" s="25">
        <v>86.443573403032474</v>
      </c>
      <c r="L75" s="65"/>
    </row>
    <row r="76" spans="1:12" s="20" customFormat="1" x14ac:dyDescent="0.2">
      <c r="C76" s="76"/>
      <c r="L76" s="66"/>
    </row>
    <row r="77" spans="1:12" s="20" customFormat="1" x14ac:dyDescent="0.2">
      <c r="C77" s="76"/>
      <c r="L77" s="66"/>
    </row>
    <row r="78" spans="1:12" s="20" customFormat="1" x14ac:dyDescent="0.2">
      <c r="C78" s="76"/>
      <c r="D78" s="20">
        <v>2015</v>
      </c>
      <c r="E78" s="20">
        <v>2020</v>
      </c>
      <c r="F78" s="20">
        <v>2025</v>
      </c>
      <c r="G78" s="20">
        <v>2030</v>
      </c>
      <c r="H78" s="20">
        <v>2035</v>
      </c>
      <c r="I78" s="20">
        <v>2040</v>
      </c>
      <c r="J78" s="20">
        <v>2045</v>
      </c>
      <c r="K78" s="20">
        <v>2050</v>
      </c>
      <c r="L78" s="66">
        <v>2055</v>
      </c>
    </row>
    <row r="79" spans="1:12" s="20" customFormat="1" x14ac:dyDescent="0.2">
      <c r="C79" s="76" t="s">
        <v>26</v>
      </c>
      <c r="L79" s="66"/>
    </row>
    <row r="80" spans="1:12" s="20" customFormat="1" x14ac:dyDescent="0.2">
      <c r="A80" s="20" t="s">
        <v>27</v>
      </c>
      <c r="C80" s="76" t="s">
        <v>210</v>
      </c>
      <c r="D80" s="20">
        <v>88.383845025875047</v>
      </c>
      <c r="L80" s="66"/>
    </row>
    <row r="81" spans="1:23" s="20" customFormat="1" x14ac:dyDescent="0.2">
      <c r="C81" s="76" t="s">
        <v>8</v>
      </c>
      <c r="L81" s="66"/>
    </row>
    <row r="82" spans="1:23" s="20" customFormat="1" x14ac:dyDescent="0.2">
      <c r="A82" s="20" t="s">
        <v>28</v>
      </c>
      <c r="C82" s="76" t="s">
        <v>217</v>
      </c>
      <c r="D82" s="20">
        <v>88.383845025875047</v>
      </c>
      <c r="E82" s="20">
        <v>87.317255217421746</v>
      </c>
      <c r="F82" s="20">
        <v>83.994062965222767</v>
      </c>
      <c r="G82" s="20">
        <v>74.683720420071438</v>
      </c>
      <c r="H82" s="20">
        <v>58.408294645410749</v>
      </c>
      <c r="I82" s="20">
        <v>52.599555055945082</v>
      </c>
      <c r="J82" s="20">
        <v>49.466556584143234</v>
      </c>
      <c r="K82" s="20">
        <v>51.700381997838733</v>
      </c>
      <c r="L82" s="66"/>
    </row>
    <row r="83" spans="1:23" s="20" customFormat="1" x14ac:dyDescent="0.2">
      <c r="C83" s="76" t="s">
        <v>9</v>
      </c>
      <c r="L83" s="66"/>
    </row>
    <row r="84" spans="1:23" s="20" customFormat="1" x14ac:dyDescent="0.2">
      <c r="A84" s="20" t="s">
        <v>29</v>
      </c>
      <c r="C84" s="76" t="s">
        <v>216</v>
      </c>
      <c r="D84" s="20">
        <v>88.383845025875047</v>
      </c>
      <c r="E84" s="20">
        <v>87.242683826632643</v>
      </c>
      <c r="F84" s="20">
        <v>83.64502395994937</v>
      </c>
      <c r="G84" s="20">
        <v>74.072904956095798</v>
      </c>
      <c r="H84" s="20">
        <v>55.964605154867847</v>
      </c>
      <c r="I84" s="20">
        <v>50.189297419537631</v>
      </c>
      <c r="J84" s="20">
        <v>52.024090810672206</v>
      </c>
      <c r="K84" s="20">
        <v>60.616827944948227</v>
      </c>
      <c r="L84" s="66"/>
    </row>
    <row r="85" spans="1:23" s="20" customFormat="1" x14ac:dyDescent="0.2">
      <c r="C85" s="76" t="s">
        <v>10</v>
      </c>
      <c r="L85" s="66"/>
      <c r="N85" s="26" t="s">
        <v>260</v>
      </c>
      <c r="O85" s="215"/>
      <c r="P85" s="76"/>
      <c r="Q85" s="76"/>
      <c r="R85" s="76"/>
      <c r="W85" s="26" t="s">
        <v>261</v>
      </c>
    </row>
    <row r="86" spans="1:23" s="20" customFormat="1" x14ac:dyDescent="0.2">
      <c r="A86" s="20" t="s">
        <v>30</v>
      </c>
      <c r="C86" s="76" t="s">
        <v>215</v>
      </c>
      <c r="D86" s="20">
        <v>88.383845025875047</v>
      </c>
      <c r="E86" s="20">
        <v>88.435832358600109</v>
      </c>
      <c r="F86" s="20">
        <v>85.006882735230747</v>
      </c>
      <c r="G86" s="20">
        <v>76.636833590733019</v>
      </c>
      <c r="H86" s="20">
        <v>59.167672023545542</v>
      </c>
      <c r="I86" s="20">
        <v>54.10226109156833</v>
      </c>
      <c r="J86" s="20">
        <v>57.125693345685605</v>
      </c>
      <c r="K86" s="20">
        <v>67.350694808604629</v>
      </c>
      <c r="L86" s="66"/>
    </row>
    <row r="87" spans="1:23" s="20" customFormat="1" x14ac:dyDescent="0.2">
      <c r="C87" s="76" t="s">
        <v>11</v>
      </c>
      <c r="L87" s="66"/>
    </row>
    <row r="88" spans="1:23" s="20" customFormat="1" x14ac:dyDescent="0.2">
      <c r="A88" s="20" t="s">
        <v>31</v>
      </c>
      <c r="C88" s="76" t="s">
        <v>214</v>
      </c>
      <c r="D88" s="20">
        <v>88.383845025875047</v>
      </c>
      <c r="E88" s="20">
        <v>88.890349708312868</v>
      </c>
      <c r="F88" s="20">
        <v>85.72549387422977</v>
      </c>
      <c r="G88" s="20">
        <v>77.636428797170865</v>
      </c>
      <c r="H88" s="20">
        <v>60.875017438175249</v>
      </c>
      <c r="I88" s="20">
        <v>57.064361695656146</v>
      </c>
      <c r="J88" s="20">
        <v>61.489220336228236</v>
      </c>
      <c r="K88" s="20">
        <v>72.561050564629056</v>
      </c>
      <c r="L88" s="66"/>
    </row>
    <row r="89" spans="1:23" s="20" customFormat="1" x14ac:dyDescent="0.2">
      <c r="C89" s="76" t="s">
        <v>12</v>
      </c>
      <c r="L89" s="66"/>
    </row>
    <row r="90" spans="1:23" s="20" customFormat="1" x14ac:dyDescent="0.2">
      <c r="A90" s="20" t="s">
        <v>32</v>
      </c>
      <c r="C90" s="76" t="s">
        <v>213</v>
      </c>
      <c r="D90" s="20">
        <v>88.383845025875047</v>
      </c>
      <c r="E90" s="20">
        <v>88.360636516436728</v>
      </c>
      <c r="F90" s="20">
        <v>85.309481107525926</v>
      </c>
      <c r="G90" s="20">
        <v>77.459589395627944</v>
      </c>
      <c r="H90" s="20">
        <v>57.319080889968241</v>
      </c>
      <c r="I90" s="20">
        <v>51.708389483609366</v>
      </c>
      <c r="J90" s="20">
        <v>52.165029870957213</v>
      </c>
      <c r="K90" s="20">
        <v>58.796707231120465</v>
      </c>
      <c r="L90" s="66"/>
    </row>
    <row r="91" spans="1:23" s="20" customFormat="1" x14ac:dyDescent="0.2">
      <c r="C91" s="76" t="s">
        <v>13</v>
      </c>
      <c r="L91" s="66"/>
    </row>
    <row r="92" spans="1:23" s="20" customFormat="1" x14ac:dyDescent="0.2">
      <c r="A92" s="20" t="s">
        <v>33</v>
      </c>
      <c r="C92" s="76" t="s">
        <v>212</v>
      </c>
      <c r="D92" s="20">
        <v>88.383845025875047</v>
      </c>
      <c r="E92" s="20">
        <v>88.816692741135924</v>
      </c>
      <c r="F92" s="20">
        <v>86.035195243842736</v>
      </c>
      <c r="G92" s="20">
        <v>78.479413585876571</v>
      </c>
      <c r="H92" s="20">
        <v>59.082660987719137</v>
      </c>
      <c r="I92" s="20">
        <v>54.253109233910038</v>
      </c>
      <c r="J92" s="20">
        <v>56.20495709521915</v>
      </c>
      <c r="K92" s="20">
        <v>64.23078635065761</v>
      </c>
      <c r="L92" s="66"/>
    </row>
    <row r="93" spans="1:23" s="20" customFormat="1" x14ac:dyDescent="0.2">
      <c r="C93" s="76" t="s">
        <v>14</v>
      </c>
      <c r="L93" s="66"/>
    </row>
    <row r="94" spans="1:23" s="20" customFormat="1" x14ac:dyDescent="0.2">
      <c r="A94" s="20" t="s">
        <v>34</v>
      </c>
      <c r="C94" s="76" t="s">
        <v>211</v>
      </c>
      <c r="D94" s="20">
        <v>88.383845025875047</v>
      </c>
      <c r="E94" s="20">
        <v>88.32386322827179</v>
      </c>
      <c r="F94" s="20">
        <v>85.219178056469502</v>
      </c>
      <c r="G94" s="20">
        <v>77.331878140891334</v>
      </c>
      <c r="H94" s="20">
        <v>54.473281844130554</v>
      </c>
      <c r="I94" s="20">
        <v>49.231994065970873</v>
      </c>
      <c r="J94" s="20">
        <v>47.619309664590133</v>
      </c>
      <c r="K94" s="20">
        <v>66.612805561782565</v>
      </c>
      <c r="L94" s="66"/>
    </row>
    <row r="95" spans="1:23" s="20" customFormat="1" x14ac:dyDescent="0.2">
      <c r="C95" s="76" t="s">
        <v>15</v>
      </c>
      <c r="L95" s="66"/>
    </row>
    <row r="96" spans="1:23" s="20" customFormat="1" x14ac:dyDescent="0.2">
      <c r="A96" s="20" t="s">
        <v>35</v>
      </c>
      <c r="C96" s="76" t="s">
        <v>218</v>
      </c>
      <c r="D96" s="20">
        <v>88.383845025875047</v>
      </c>
      <c r="E96" s="20">
        <v>88.779710185364124</v>
      </c>
      <c r="F96" s="20">
        <v>85.944051503780699</v>
      </c>
      <c r="G96" s="20">
        <v>78.349645203517355</v>
      </c>
      <c r="H96" s="20">
        <v>56.031874402284906</v>
      </c>
      <c r="I96" s="20">
        <v>51.68655808052921</v>
      </c>
      <c r="J96" s="20">
        <v>51.382937042168471</v>
      </c>
      <c r="K96" s="20">
        <v>73.831382494618822</v>
      </c>
      <c r="L96" s="66"/>
    </row>
    <row r="97" spans="3:12" s="20" customFormat="1" x14ac:dyDescent="0.2">
      <c r="C97" s="76"/>
      <c r="L97" s="66"/>
    </row>
    <row r="98" spans="3:12" s="20" customFormat="1" x14ac:dyDescent="0.2">
      <c r="C98" s="76"/>
      <c r="L98" s="66"/>
    </row>
    <row r="99" spans="3:12" s="20" customFormat="1" x14ac:dyDescent="0.2">
      <c r="C99" s="76"/>
      <c r="L99" s="66"/>
    </row>
    <row r="100" spans="3:12" s="20" customFormat="1" x14ac:dyDescent="0.2">
      <c r="C100" s="76"/>
      <c r="L100" s="66"/>
    </row>
    <row r="101" spans="3:12" s="20" customFormat="1" x14ac:dyDescent="0.2">
      <c r="C101" s="76"/>
      <c r="L101" s="66"/>
    </row>
    <row r="102" spans="3:12" s="20" customFormat="1" x14ac:dyDescent="0.2">
      <c r="C102" s="76"/>
      <c r="L102" s="66"/>
    </row>
    <row r="103" spans="3:12" s="20" customFormat="1" x14ac:dyDescent="0.2">
      <c r="C103" s="76"/>
      <c r="L103" s="66"/>
    </row>
    <row r="104" spans="3:12" s="20" customFormat="1" x14ac:dyDescent="0.2">
      <c r="C104" s="76"/>
      <c r="L104" s="66"/>
    </row>
    <row r="105" spans="3:12" s="20" customFormat="1" x14ac:dyDescent="0.2">
      <c r="C105" s="76"/>
      <c r="L105" s="66"/>
    </row>
    <row r="106" spans="3:12" s="20" customFormat="1" x14ac:dyDescent="0.2">
      <c r="C106" s="76"/>
      <c r="L106" s="66"/>
    </row>
    <row r="107" spans="3:12" s="20" customFormat="1" x14ac:dyDescent="0.2">
      <c r="C107" s="76"/>
      <c r="L107" s="66"/>
    </row>
    <row r="108" spans="3:12" s="20" customFormat="1" x14ac:dyDescent="0.2">
      <c r="C108" s="76"/>
      <c r="L108" s="66"/>
    </row>
    <row r="109" spans="3:12" s="20" customFormat="1" x14ac:dyDescent="0.2">
      <c r="C109" s="76"/>
      <c r="L109" s="66"/>
    </row>
    <row r="110" spans="3:12" s="20" customFormat="1" x14ac:dyDescent="0.2">
      <c r="C110" s="76"/>
      <c r="L110" s="66"/>
    </row>
    <row r="111" spans="3:12" s="20" customFormat="1" x14ac:dyDescent="0.2">
      <c r="C111" s="76"/>
      <c r="L111" s="66"/>
    </row>
    <row r="112" spans="3:12" s="20" customFormat="1" x14ac:dyDescent="0.2">
      <c r="C112" s="76"/>
      <c r="L112" s="66"/>
    </row>
    <row r="113" spans="3:33" s="20" customFormat="1" x14ac:dyDescent="0.2">
      <c r="C113" s="76"/>
      <c r="L113" s="66"/>
    </row>
    <row r="114" spans="3:33" s="20" customFormat="1" x14ac:dyDescent="0.2">
      <c r="C114" s="76"/>
      <c r="L114" s="66"/>
    </row>
    <row r="115" spans="3:33" s="20" customFormat="1" x14ac:dyDescent="0.2">
      <c r="C115" s="76"/>
      <c r="L115" s="66"/>
    </row>
    <row r="116" spans="3:33" s="20" customFormat="1" x14ac:dyDescent="0.2">
      <c r="C116" s="76"/>
      <c r="L116" s="66"/>
    </row>
    <row r="117" spans="3:33" s="20" customFormat="1" x14ac:dyDescent="0.2">
      <c r="C117" s="76"/>
      <c r="L117" s="66"/>
    </row>
    <row r="118" spans="3:33" s="20" customFormat="1" x14ac:dyDescent="0.2">
      <c r="C118" s="76"/>
      <c r="L118" s="66"/>
    </row>
    <row r="119" spans="3:33" s="20" customFormat="1" x14ac:dyDescent="0.2">
      <c r="C119" s="76"/>
      <c r="L119" s="66"/>
    </row>
    <row r="120" spans="3:33" s="20" customFormat="1" x14ac:dyDescent="0.2">
      <c r="C120" s="76"/>
      <c r="L120" s="66"/>
    </row>
    <row r="121" spans="3:33" s="20" customFormat="1" x14ac:dyDescent="0.2">
      <c r="C121" s="76"/>
      <c r="L121" s="66"/>
    </row>
    <row r="122" spans="3:33" s="20" customFormat="1" x14ac:dyDescent="0.2">
      <c r="C122" s="76"/>
      <c r="L122" s="66"/>
    </row>
    <row r="123" spans="3:33" s="20" customFormat="1" x14ac:dyDescent="0.2">
      <c r="C123" s="76"/>
      <c r="L123" s="66"/>
    </row>
    <row r="124" spans="3:33" s="20" customFormat="1" x14ac:dyDescent="0.2">
      <c r="C124" s="76"/>
      <c r="L124" s="66"/>
    </row>
    <row r="125" spans="3:33" s="20" customFormat="1" x14ac:dyDescent="0.2">
      <c r="C125" s="76"/>
      <c r="L125" s="66"/>
    </row>
    <row r="126" spans="3:33" s="20" customFormat="1" x14ac:dyDescent="0.2">
      <c r="C126" s="76"/>
      <c r="L126" s="66"/>
      <c r="AF126" s="143"/>
      <c r="AG126" s="143"/>
    </row>
    <row r="127" spans="3:33" s="20" customFormat="1" x14ac:dyDescent="0.2">
      <c r="C127" s="76"/>
      <c r="L127" s="66"/>
      <c r="N127" s="26" t="s">
        <v>262</v>
      </c>
      <c r="O127" s="76"/>
      <c r="P127" s="76"/>
      <c r="Q127" s="76"/>
      <c r="R127" s="76"/>
      <c r="S127" s="76"/>
      <c r="W127" s="26" t="s">
        <v>263</v>
      </c>
    </row>
    <row r="128" spans="3:33" s="20" customFormat="1" x14ac:dyDescent="0.2">
      <c r="C128" s="76"/>
      <c r="L128" s="66"/>
    </row>
    <row r="129" spans="3:27" s="20" customFormat="1" x14ac:dyDescent="0.2">
      <c r="C129" s="76"/>
      <c r="L129" s="66"/>
      <c r="AA129" s="76"/>
    </row>
    <row r="130" spans="3:27" s="20" customFormat="1" x14ac:dyDescent="0.2">
      <c r="C130" s="76"/>
      <c r="L130" s="66"/>
    </row>
    <row r="131" spans="3:27" s="20" customFormat="1" x14ac:dyDescent="0.2">
      <c r="C131" s="76"/>
      <c r="L131" s="66"/>
    </row>
    <row r="132" spans="3:27" s="20" customFormat="1" x14ac:dyDescent="0.2">
      <c r="C132" s="76"/>
      <c r="L132" s="66"/>
    </row>
    <row r="133" spans="3:27" s="20" customFormat="1" x14ac:dyDescent="0.2">
      <c r="C133" s="76"/>
      <c r="L133" s="66"/>
    </row>
    <row r="134" spans="3:27" s="20" customFormat="1" x14ac:dyDescent="0.2">
      <c r="C134" s="76"/>
      <c r="L134" s="66"/>
    </row>
    <row r="135" spans="3:27" s="20" customFormat="1" x14ac:dyDescent="0.2">
      <c r="C135" s="76"/>
      <c r="L135" s="66"/>
    </row>
    <row r="136" spans="3:27" s="20" customFormat="1" x14ac:dyDescent="0.2">
      <c r="C136" s="76"/>
      <c r="L136" s="66"/>
    </row>
    <row r="137" spans="3:27" s="20" customFormat="1" x14ac:dyDescent="0.2">
      <c r="C137" s="76"/>
      <c r="L137" s="66"/>
    </row>
    <row r="138" spans="3:27" s="20" customFormat="1" x14ac:dyDescent="0.2">
      <c r="C138" s="76"/>
      <c r="L138" s="66"/>
    </row>
    <row r="139" spans="3:27" s="20" customFormat="1" x14ac:dyDescent="0.2">
      <c r="C139" s="76"/>
      <c r="L139" s="66"/>
    </row>
    <row r="140" spans="3:27" s="20" customFormat="1" x14ac:dyDescent="0.2">
      <c r="C140" s="76"/>
      <c r="L140" s="66"/>
    </row>
    <row r="141" spans="3:27" s="20" customFormat="1" x14ac:dyDescent="0.2">
      <c r="C141" s="76"/>
      <c r="L141" s="66"/>
    </row>
    <row r="142" spans="3:27" s="20" customFormat="1" x14ac:dyDescent="0.2">
      <c r="C142" s="76"/>
      <c r="L142" s="66"/>
    </row>
    <row r="143" spans="3:27" s="20" customFormat="1" x14ac:dyDescent="0.2">
      <c r="C143" s="76"/>
      <c r="L143" s="66"/>
    </row>
    <row r="144" spans="3:27" s="20" customFormat="1" x14ac:dyDescent="0.2">
      <c r="C144" s="76"/>
      <c r="L144" s="66"/>
    </row>
    <row r="145" spans="3:12" s="20" customFormat="1" x14ac:dyDescent="0.2">
      <c r="C145" s="76"/>
      <c r="L145" s="66"/>
    </row>
    <row r="146" spans="3:12" s="20" customFormat="1" x14ac:dyDescent="0.2">
      <c r="C146" s="76"/>
      <c r="L146" s="66"/>
    </row>
    <row r="147" spans="3:12" s="20" customFormat="1" x14ac:dyDescent="0.2">
      <c r="C147" s="76"/>
      <c r="L147" s="66"/>
    </row>
    <row r="148" spans="3:12" s="20" customFormat="1" x14ac:dyDescent="0.2">
      <c r="C148" s="76"/>
      <c r="L148" s="66"/>
    </row>
    <row r="149" spans="3:12" s="20" customFormat="1" x14ac:dyDescent="0.2">
      <c r="C149" s="76"/>
      <c r="L149" s="66"/>
    </row>
    <row r="150" spans="3:12" s="20" customFormat="1" x14ac:dyDescent="0.2">
      <c r="C150" s="76"/>
      <c r="L150" s="66"/>
    </row>
    <row r="151" spans="3:12" s="20" customFormat="1" x14ac:dyDescent="0.2">
      <c r="C151" s="76"/>
      <c r="L151" s="66"/>
    </row>
    <row r="152" spans="3:12" s="20" customFormat="1" x14ac:dyDescent="0.2">
      <c r="C152" s="76"/>
      <c r="L152" s="66"/>
    </row>
    <row r="153" spans="3:12" s="20" customFormat="1" x14ac:dyDescent="0.2">
      <c r="C153" s="76"/>
      <c r="L153" s="66"/>
    </row>
    <row r="154" spans="3:12" s="20" customFormat="1" x14ac:dyDescent="0.2">
      <c r="C154" s="76"/>
      <c r="L154" s="66"/>
    </row>
    <row r="155" spans="3:12" s="20" customFormat="1" x14ac:dyDescent="0.2">
      <c r="C155" s="76"/>
      <c r="L155" s="66"/>
    </row>
    <row r="156" spans="3:12" s="20" customFormat="1" x14ac:dyDescent="0.2">
      <c r="C156" s="76"/>
      <c r="L156" s="66"/>
    </row>
    <row r="157" spans="3:12" s="20" customFormat="1" x14ac:dyDescent="0.2">
      <c r="C157" s="76"/>
      <c r="L157" s="66"/>
    </row>
    <row r="158" spans="3:12" s="20" customFormat="1" x14ac:dyDescent="0.2">
      <c r="C158" s="76"/>
      <c r="L158" s="66"/>
    </row>
    <row r="159" spans="3:12" s="20" customFormat="1" x14ac:dyDescent="0.2">
      <c r="C159" s="76"/>
      <c r="L159" s="66"/>
    </row>
    <row r="160" spans="3:12" s="20" customFormat="1" x14ac:dyDescent="0.2">
      <c r="C160" s="76"/>
      <c r="L160" s="66"/>
    </row>
    <row r="161" spans="3:12" s="20" customFormat="1" x14ac:dyDescent="0.2">
      <c r="C161" s="76"/>
      <c r="L161" s="66"/>
    </row>
    <row r="162" spans="3:12" s="20" customFormat="1" x14ac:dyDescent="0.2">
      <c r="C162" s="76"/>
      <c r="L162" s="66"/>
    </row>
    <row r="163" spans="3:12" s="20" customFormat="1" x14ac:dyDescent="0.2">
      <c r="C163" s="76"/>
      <c r="L163" s="66"/>
    </row>
    <row r="164" spans="3:12" s="20" customFormat="1" x14ac:dyDescent="0.2">
      <c r="C164" s="76"/>
      <c r="L164" s="66"/>
    </row>
    <row r="165" spans="3:12" s="20" customFormat="1" x14ac:dyDescent="0.2">
      <c r="C165" s="76"/>
      <c r="L165" s="66"/>
    </row>
    <row r="166" spans="3:12" s="20" customFormat="1" x14ac:dyDescent="0.2">
      <c r="C166" s="76"/>
      <c r="L166" s="66"/>
    </row>
    <row r="167" spans="3:12" s="20" customFormat="1" x14ac:dyDescent="0.2">
      <c r="C167" s="76"/>
      <c r="L167" s="66"/>
    </row>
    <row r="168" spans="3:12" s="20" customFormat="1" x14ac:dyDescent="0.2">
      <c r="C168" s="76"/>
      <c r="L168" s="66"/>
    </row>
    <row r="169" spans="3:12" s="20" customFormat="1" x14ac:dyDescent="0.2">
      <c r="C169" s="76"/>
      <c r="L169" s="66"/>
    </row>
    <row r="170" spans="3:12" s="20" customFormat="1" x14ac:dyDescent="0.2">
      <c r="C170" s="76"/>
      <c r="L170" s="66"/>
    </row>
    <row r="171" spans="3:12" s="20" customFormat="1" x14ac:dyDescent="0.2">
      <c r="C171" s="76"/>
      <c r="L171" s="66"/>
    </row>
    <row r="172" spans="3:12" s="20" customFormat="1" x14ac:dyDescent="0.2">
      <c r="C172" s="76"/>
      <c r="L172" s="66"/>
    </row>
    <row r="173" spans="3:12" s="20" customFormat="1" x14ac:dyDescent="0.2">
      <c r="C173" s="76"/>
      <c r="L173" s="66"/>
    </row>
    <row r="174" spans="3:12" s="20" customFormat="1" x14ac:dyDescent="0.2">
      <c r="C174" s="76"/>
      <c r="L174" s="66"/>
    </row>
    <row r="175" spans="3:12" s="20" customFormat="1" ht="11.25" customHeight="1" x14ac:dyDescent="0.2">
      <c r="C175" s="76"/>
      <c r="L175" s="66"/>
    </row>
    <row r="176" spans="3:12" s="20" customFormat="1" x14ac:dyDescent="0.2">
      <c r="C176" s="76"/>
      <c r="L176" s="66"/>
    </row>
    <row r="177" spans="3:12" s="20" customFormat="1" x14ac:dyDescent="0.2">
      <c r="C177" s="76"/>
      <c r="L177" s="66"/>
    </row>
    <row r="178" spans="3:12" s="20" customFormat="1" x14ac:dyDescent="0.2">
      <c r="C178" s="76"/>
      <c r="L178" s="66"/>
    </row>
    <row r="179" spans="3:12" s="20" customFormat="1" x14ac:dyDescent="0.2">
      <c r="C179" s="76"/>
      <c r="L179" s="66"/>
    </row>
    <row r="180" spans="3:12" s="20" customFormat="1" x14ac:dyDescent="0.2">
      <c r="C180" s="76"/>
      <c r="L180" s="66"/>
    </row>
    <row r="181" spans="3:12" s="20" customFormat="1" x14ac:dyDescent="0.2">
      <c r="C181" s="76"/>
      <c r="L181" s="66"/>
    </row>
    <row r="182" spans="3:12" s="20" customFormat="1" x14ac:dyDescent="0.2">
      <c r="C182" s="76"/>
      <c r="L182" s="66"/>
    </row>
    <row r="183" spans="3:12" s="20" customFormat="1" x14ac:dyDescent="0.2">
      <c r="C183" s="76"/>
      <c r="L183" s="66"/>
    </row>
    <row r="184" spans="3:12" s="20" customFormat="1" x14ac:dyDescent="0.2">
      <c r="C184" s="76"/>
      <c r="L184" s="66"/>
    </row>
    <row r="185" spans="3:12" s="20" customFormat="1" x14ac:dyDescent="0.2">
      <c r="C185" s="76"/>
      <c r="L185" s="66"/>
    </row>
    <row r="186" spans="3:12" s="20" customFormat="1" x14ac:dyDescent="0.2">
      <c r="C186" s="76"/>
      <c r="L186" s="66"/>
    </row>
    <row r="187" spans="3:12" s="20" customFormat="1" x14ac:dyDescent="0.2">
      <c r="C187" s="76"/>
      <c r="L187" s="66"/>
    </row>
    <row r="188" spans="3:12" s="20" customFormat="1" x14ac:dyDescent="0.2">
      <c r="C188" s="76"/>
      <c r="L188" s="66"/>
    </row>
    <row r="189" spans="3:12" s="20" customFormat="1" x14ac:dyDescent="0.2">
      <c r="C189" s="76"/>
      <c r="L189" s="66"/>
    </row>
    <row r="190" spans="3:12" s="20" customFormat="1" x14ac:dyDescent="0.2">
      <c r="C190" s="76"/>
      <c r="L190" s="66"/>
    </row>
    <row r="191" spans="3:12" s="20" customFormat="1" x14ac:dyDescent="0.2">
      <c r="C191" s="76"/>
      <c r="L191" s="66"/>
    </row>
    <row r="192" spans="3:12" s="20" customFormat="1" x14ac:dyDescent="0.2">
      <c r="C192" s="76"/>
      <c r="L192" s="66"/>
    </row>
    <row r="193" spans="3:12" s="20" customFormat="1" x14ac:dyDescent="0.2">
      <c r="C193" s="76"/>
      <c r="L193" s="66"/>
    </row>
    <row r="194" spans="3:12" s="20" customFormat="1" x14ac:dyDescent="0.2">
      <c r="C194" s="76"/>
      <c r="L194" s="66"/>
    </row>
    <row r="195" spans="3:12" s="20" customFormat="1" x14ac:dyDescent="0.2">
      <c r="C195" s="76"/>
      <c r="L195" s="66"/>
    </row>
    <row r="196" spans="3:12" s="20" customFormat="1" x14ac:dyDescent="0.2">
      <c r="C196" s="76"/>
      <c r="L196" s="66"/>
    </row>
    <row r="197" spans="3:12" s="20" customFormat="1" x14ac:dyDescent="0.2">
      <c r="C197" s="76"/>
      <c r="L197" s="66"/>
    </row>
    <row r="198" spans="3:12" s="20" customFormat="1" x14ac:dyDescent="0.2">
      <c r="C198" s="76"/>
      <c r="L198" s="66"/>
    </row>
    <row r="199" spans="3:12" s="20" customFormat="1" x14ac:dyDescent="0.2">
      <c r="C199" s="76"/>
      <c r="L199" s="66"/>
    </row>
    <row r="200" spans="3:12" s="20" customFormat="1" x14ac:dyDescent="0.2">
      <c r="C200" s="76"/>
      <c r="L200" s="66"/>
    </row>
    <row r="201" spans="3:12" s="20" customFormat="1" x14ac:dyDescent="0.2">
      <c r="C201" s="76"/>
      <c r="L201" s="66"/>
    </row>
    <row r="202" spans="3:12" s="20" customFormat="1" x14ac:dyDescent="0.2">
      <c r="C202" s="76"/>
      <c r="L202" s="66"/>
    </row>
    <row r="203" spans="3:12" s="20" customFormat="1" x14ac:dyDescent="0.2">
      <c r="C203" s="76"/>
      <c r="L203" s="66"/>
    </row>
    <row r="204" spans="3:12" s="20" customFormat="1" x14ac:dyDescent="0.2">
      <c r="C204" s="76"/>
      <c r="L204" s="66"/>
    </row>
    <row r="205" spans="3:12" s="20" customFormat="1" x14ac:dyDescent="0.2">
      <c r="C205" s="76"/>
      <c r="L205" s="66"/>
    </row>
    <row r="206" spans="3:12" s="20" customFormat="1" x14ac:dyDescent="0.2">
      <c r="C206" s="76"/>
      <c r="L206" s="66"/>
    </row>
    <row r="207" spans="3:12" s="20" customFormat="1" x14ac:dyDescent="0.2">
      <c r="C207" s="76"/>
      <c r="L207" s="66"/>
    </row>
    <row r="208" spans="3:12" s="20" customFormat="1" x14ac:dyDescent="0.2">
      <c r="C208" s="76"/>
      <c r="L208" s="66"/>
    </row>
    <row r="209" spans="3:12" s="20" customFormat="1" x14ac:dyDescent="0.2">
      <c r="C209" s="76"/>
      <c r="L209" s="66"/>
    </row>
    <row r="210" spans="3:12" s="20" customFormat="1" x14ac:dyDescent="0.2">
      <c r="C210" s="76"/>
      <c r="L210" s="66"/>
    </row>
    <row r="211" spans="3:12" s="20" customFormat="1" x14ac:dyDescent="0.2">
      <c r="C211" s="76"/>
      <c r="L211" s="66"/>
    </row>
    <row r="212" spans="3:12" s="20" customFormat="1" x14ac:dyDescent="0.2">
      <c r="C212" s="76"/>
      <c r="L212" s="66"/>
    </row>
    <row r="213" spans="3:12" s="20" customFormat="1" x14ac:dyDescent="0.2">
      <c r="C213" s="76"/>
      <c r="L213" s="66"/>
    </row>
    <row r="214" spans="3:12" s="20" customFormat="1" x14ac:dyDescent="0.2">
      <c r="C214" s="76"/>
      <c r="L214" s="66"/>
    </row>
    <row r="215" spans="3:12" s="20" customFormat="1" x14ac:dyDescent="0.2">
      <c r="C215" s="76"/>
      <c r="L215" s="66"/>
    </row>
    <row r="216" spans="3:12" s="20" customFormat="1" x14ac:dyDescent="0.2">
      <c r="C216" s="76"/>
      <c r="L216" s="66"/>
    </row>
    <row r="217" spans="3:12" s="20" customFormat="1" x14ac:dyDescent="0.2">
      <c r="C217" s="76"/>
      <c r="L217" s="66"/>
    </row>
    <row r="218" spans="3:12" s="20" customFormat="1" x14ac:dyDescent="0.2">
      <c r="C218" s="76"/>
      <c r="L218" s="66"/>
    </row>
    <row r="219" spans="3:12" s="20" customFormat="1" x14ac:dyDescent="0.2">
      <c r="C219" s="76"/>
      <c r="L219" s="66"/>
    </row>
    <row r="220" spans="3:12" s="20" customFormat="1" x14ac:dyDescent="0.2">
      <c r="C220" s="76"/>
      <c r="L220" s="66"/>
    </row>
    <row r="221" spans="3:12" s="20" customFormat="1" x14ac:dyDescent="0.2">
      <c r="C221" s="76"/>
      <c r="L221" s="66"/>
    </row>
    <row r="222" spans="3:12" s="20" customFormat="1" x14ac:dyDescent="0.2">
      <c r="C222" s="76"/>
      <c r="L222" s="66"/>
    </row>
    <row r="223" spans="3:12" s="20" customFormat="1" x14ac:dyDescent="0.2">
      <c r="C223" s="76"/>
      <c r="L223" s="66"/>
    </row>
    <row r="224" spans="3:12" s="20" customFormat="1" x14ac:dyDescent="0.2">
      <c r="C224" s="76"/>
      <c r="L224" s="66"/>
    </row>
    <row r="225" spans="3:12" s="20" customFormat="1" x14ac:dyDescent="0.2">
      <c r="C225" s="76"/>
      <c r="L225" s="66"/>
    </row>
    <row r="226" spans="3:12" s="20" customFormat="1" x14ac:dyDescent="0.2">
      <c r="C226" s="76"/>
      <c r="L226" s="66"/>
    </row>
    <row r="227" spans="3:12" s="20" customFormat="1" x14ac:dyDescent="0.2">
      <c r="C227" s="76"/>
      <c r="L227" s="66"/>
    </row>
    <row r="228" spans="3:12" s="20" customFormat="1" x14ac:dyDescent="0.2">
      <c r="C228" s="76"/>
      <c r="L228" s="66"/>
    </row>
    <row r="229" spans="3:12" s="20" customFormat="1" x14ac:dyDescent="0.2">
      <c r="C229" s="76"/>
      <c r="L229" s="66"/>
    </row>
    <row r="230" spans="3:12" s="20" customFormat="1" x14ac:dyDescent="0.2">
      <c r="C230" s="76"/>
      <c r="L230" s="66"/>
    </row>
    <row r="231" spans="3:12" s="20" customFormat="1" x14ac:dyDescent="0.2">
      <c r="C231" s="76"/>
      <c r="L231" s="66"/>
    </row>
    <row r="232" spans="3:12" s="20" customFormat="1" x14ac:dyDescent="0.2">
      <c r="C232" s="76"/>
      <c r="L232" s="66"/>
    </row>
    <row r="233" spans="3:12" s="20" customFormat="1" x14ac:dyDescent="0.2">
      <c r="C233" s="76"/>
      <c r="L233" s="66"/>
    </row>
    <row r="234" spans="3:12" s="20" customFormat="1" x14ac:dyDescent="0.2">
      <c r="C234" s="76"/>
      <c r="L234" s="66"/>
    </row>
    <row r="235" spans="3:12" s="20" customFormat="1" x14ac:dyDescent="0.2">
      <c r="C235" s="76"/>
      <c r="L235" s="66"/>
    </row>
    <row r="236" spans="3:12" s="20" customFormat="1" x14ac:dyDescent="0.2">
      <c r="C236" s="76"/>
      <c r="L236" s="66"/>
    </row>
    <row r="237" spans="3:12" s="20" customFormat="1" x14ac:dyDescent="0.2">
      <c r="C237" s="76"/>
      <c r="L237" s="66"/>
    </row>
    <row r="238" spans="3:12" s="20" customFormat="1" x14ac:dyDescent="0.2">
      <c r="C238" s="76"/>
      <c r="L238" s="66"/>
    </row>
    <row r="239" spans="3:12" s="20" customFormat="1" x14ac:dyDescent="0.2">
      <c r="C239" s="76"/>
      <c r="L239" s="66"/>
    </row>
    <row r="240" spans="3:12" s="20" customFormat="1" x14ac:dyDescent="0.2">
      <c r="C240" s="76"/>
      <c r="L240" s="66"/>
    </row>
    <row r="241" spans="3:12" s="20" customFormat="1" x14ac:dyDescent="0.2">
      <c r="C241" s="76"/>
      <c r="L241" s="66"/>
    </row>
    <row r="242" spans="3:12" s="20" customFormat="1" x14ac:dyDescent="0.2">
      <c r="C242" s="76"/>
      <c r="L242" s="66"/>
    </row>
    <row r="243" spans="3:12" s="20" customFormat="1" x14ac:dyDescent="0.2">
      <c r="C243" s="76"/>
      <c r="L243" s="66"/>
    </row>
    <row r="244" spans="3:12" x14ac:dyDescent="0.2">
      <c r="C244" s="76"/>
    </row>
    <row r="245" spans="3:12" x14ac:dyDescent="0.2">
      <c r="C245" s="76"/>
    </row>
    <row r="246" spans="3:12" x14ac:dyDescent="0.2">
      <c r="C246" s="76"/>
    </row>
    <row r="247" spans="3:12" x14ac:dyDescent="0.2">
      <c r="C247" s="76"/>
    </row>
    <row r="248" spans="3:12" x14ac:dyDescent="0.2">
      <c r="C248" s="76"/>
    </row>
    <row r="249" spans="3:12" x14ac:dyDescent="0.2">
      <c r="C249" s="76"/>
    </row>
    <row r="250" spans="3:12" x14ac:dyDescent="0.2">
      <c r="C250" s="76"/>
    </row>
    <row r="251" spans="3:12" x14ac:dyDescent="0.2">
      <c r="C251" s="76"/>
    </row>
    <row r="252" spans="3:12" x14ac:dyDescent="0.2">
      <c r="C252" s="76"/>
    </row>
    <row r="253" spans="3:12" x14ac:dyDescent="0.2">
      <c r="C253" s="76"/>
    </row>
    <row r="254" spans="3:12" x14ac:dyDescent="0.2">
      <c r="C254" s="76"/>
    </row>
    <row r="255" spans="3:12" x14ac:dyDescent="0.2">
      <c r="C255" s="76"/>
    </row>
  </sheetData>
  <printOptions horizontalCentered="1"/>
  <pageMargins left="0.31496062992125984" right="0.15748031496062992" top="1.299212598425197" bottom="0.39370078740157483" header="0.31496062992125984" footer="0.31496062992125984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8</vt:i4>
      </vt:variant>
      <vt:variant>
        <vt:lpstr>Περιοχές με ονόματα</vt:lpstr>
      </vt:variant>
      <vt:variant>
        <vt:i4>8</vt:i4>
      </vt:variant>
    </vt:vector>
  </HeadingPairs>
  <TitlesOfParts>
    <vt:vector size="16" baseType="lpstr">
      <vt:lpstr>Tbl_pop_tot</vt:lpstr>
      <vt:lpstr>Tbl_groupes</vt:lpstr>
      <vt:lpstr>Tbl_65&amp;85</vt:lpstr>
      <vt:lpstr>Tbl_δομικοι</vt:lpstr>
      <vt:lpstr>Graf_pop_tot 1</vt:lpstr>
      <vt:lpstr>Graf_groupes1</vt:lpstr>
      <vt:lpstr>Graf_65&amp;85_1</vt:lpstr>
      <vt:lpstr>Graf_δομικοι 1</vt:lpstr>
      <vt:lpstr>'Graf_65&amp;85_1'!Print_Area</vt:lpstr>
      <vt:lpstr>Graf_groupes1!Print_Area</vt:lpstr>
      <vt:lpstr>'Graf_pop_tot 1'!Print_Area</vt:lpstr>
      <vt:lpstr>'Graf_δομικοι 1'!Print_Area</vt:lpstr>
      <vt:lpstr>'Tbl_65&amp;85'!Print_Area</vt:lpstr>
      <vt:lpstr>Tbl_groupes!Print_Area</vt:lpstr>
      <vt:lpstr>Tbl_pop_tot!Print_Area</vt:lpstr>
      <vt:lpstr>Tbl_δομικοι!Print_Area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Insp</cp:lastModifiedBy>
  <cp:lastPrinted>2016-04-29T18:46:24Z</cp:lastPrinted>
  <dcterms:created xsi:type="dcterms:W3CDTF">2016-04-08T11:42:53Z</dcterms:created>
  <dcterms:modified xsi:type="dcterms:W3CDTF">2016-04-29T18:47:04Z</dcterms:modified>
</cp:coreProperties>
</file>